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'Sheet1'!$A$1:$Q$25</definedName>
  </definedNames>
  <calcPr fullCalcOnLoad="1"/>
</workbook>
</file>

<file path=xl/sharedStrings.xml><?xml version="1.0" encoding="utf-8"?>
<sst xmlns="http://schemas.openxmlformats.org/spreadsheetml/2006/main" count="67" uniqueCount="36">
  <si>
    <t>解答</t>
  </si>
  <si>
    <t>（３）</t>
  </si>
  <si>
    <t>（２）</t>
  </si>
  <si>
    <t xml:space="preserve">  年　組　名前</t>
  </si>
  <si>
    <t>１7　比べ方を考えよう</t>
  </si>
  <si>
    <t>□にあてはまる数を求めましょう。</t>
  </si>
  <si>
    <t>は、</t>
  </si>
  <si>
    <t>の</t>
  </si>
  <si>
    <t>種類</t>
  </si>
  <si>
    <t>人</t>
  </si>
  <si>
    <t>ｃｍ</t>
  </si>
  <si>
    <t>ｋｇ</t>
  </si>
  <si>
    <t>冊</t>
  </si>
  <si>
    <t>円</t>
  </si>
  <si>
    <t>本</t>
  </si>
  <si>
    <t>％です。</t>
  </si>
  <si>
    <t>割合のいろいろな問題！</t>
  </si>
  <si>
    <t>（１）</t>
  </si>
  <si>
    <t>は、</t>
  </si>
  <si>
    <t>の</t>
  </si>
  <si>
    <t>％です。</t>
  </si>
  <si>
    <t>％です。</t>
  </si>
  <si>
    <t>（１）</t>
  </si>
  <si>
    <t>の</t>
  </si>
  <si>
    <t>051745 Gifu算数研</t>
  </si>
  <si>
    <t>ｇ</t>
  </si>
  <si>
    <t>ｍ</t>
  </si>
  <si>
    <t>ｍL</t>
  </si>
  <si>
    <t>L</t>
  </si>
  <si>
    <t>（４）</t>
  </si>
  <si>
    <t>（５）</t>
  </si>
  <si>
    <t>（６）</t>
  </si>
  <si>
    <t>（７）</t>
  </si>
  <si>
    <t>（８）</t>
  </si>
  <si>
    <t>（９）</t>
  </si>
  <si>
    <t>（１０）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</si>
</sst>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center" shrinkToFi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8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36" customWidth="1"/>
    <col min="4" max="4" width="10.00390625" style="11" customWidth="1"/>
    <col min="5" max="5" width="4.375" style="61" customWidth="1"/>
    <col min="6" max="6" width="5.00390625" style="11" customWidth="1"/>
    <col min="7" max="7" width="10.00390625" style="11" customWidth="1"/>
    <col min="8" max="8" width="4.375" style="61" customWidth="1"/>
    <col min="9" max="9" width="3.75390625" style="11" customWidth="1"/>
    <col min="10" max="10" width="10.00390625" style="11" customWidth="1"/>
    <col min="11" max="11" width="4.625" style="0" customWidth="1"/>
    <col min="12" max="12" width="6.625" style="11" customWidth="1"/>
    <col min="13" max="13" width="3.75390625" style="0" customWidth="1"/>
    <col min="14" max="14" width="6.25390625" style="36" customWidth="1"/>
    <col min="15" max="15" width="1.37890625" style="0" customWidth="1"/>
    <col min="16" max="16" width="10.875" style="21" customWidth="1"/>
    <col min="17" max="17" width="1.25" style="0" customWidth="1"/>
    <col min="18" max="18" width="5.00390625" style="0" customWidth="1"/>
    <col min="19" max="19" width="1.875" style="0" customWidth="1"/>
    <col min="20" max="20" width="4.625" style="0" customWidth="1"/>
    <col min="21" max="21" width="4.625" style="36" customWidth="1"/>
    <col min="22" max="22" width="3.50390625" style="0" customWidth="1"/>
    <col min="23" max="23" width="3.375" style="0" customWidth="1"/>
    <col min="24" max="24" width="3.125" style="0" customWidth="1"/>
    <col min="25" max="25" width="5.625" style="0" customWidth="1"/>
    <col min="26" max="26" width="2.375" style="0" customWidth="1"/>
    <col min="27" max="27" width="8.625" style="0" customWidth="1"/>
    <col min="28" max="29" width="5.625" style="0" customWidth="1"/>
  </cols>
  <sheetData>
    <row r="1" spans="1:21" s="2" customFormat="1" ht="18.75">
      <c r="A1" s="17" t="s">
        <v>4</v>
      </c>
      <c r="C1" s="35"/>
      <c r="D1" s="8"/>
      <c r="E1" s="59"/>
      <c r="G1" s="2" t="s">
        <v>16</v>
      </c>
      <c r="H1" s="59"/>
      <c r="I1" s="8"/>
      <c r="J1" s="8"/>
      <c r="M1" s="6"/>
      <c r="N1" s="64" t="s">
        <v>24</v>
      </c>
      <c r="O1" s="65"/>
      <c r="P1" s="65"/>
      <c r="Q1" s="65"/>
      <c r="R1" s="37"/>
      <c r="U1" s="35"/>
    </row>
    <row r="2" spans="3:24" s="2" customFormat="1" ht="22.5" customHeight="1">
      <c r="C2" s="68">
        <f ca="1">TODAY()</f>
        <v>43287</v>
      </c>
      <c r="D2" s="68"/>
      <c r="E2" s="68"/>
      <c r="F2" s="68"/>
      <c r="G2" s="14"/>
      <c r="H2" s="69"/>
      <c r="I2" s="26" t="s">
        <v>3</v>
      </c>
      <c r="J2" s="18"/>
      <c r="K2" s="14"/>
      <c r="L2" s="14"/>
      <c r="M2" s="15"/>
      <c r="N2" s="39"/>
      <c r="U2" s="67"/>
      <c r="V2" s="67"/>
      <c r="W2" s="11"/>
      <c r="X2" s="11"/>
    </row>
    <row r="3" spans="3:24" s="2" customFormat="1" ht="7.5" customHeight="1">
      <c r="C3" s="47"/>
      <c r="D3" s="9"/>
      <c r="E3" s="59"/>
      <c r="F3" s="8"/>
      <c r="G3" s="23"/>
      <c r="H3" s="60"/>
      <c r="I3" s="27"/>
      <c r="J3" s="25"/>
      <c r="K3" s="24"/>
      <c r="L3" s="24"/>
      <c r="M3" s="24"/>
      <c r="N3" s="39"/>
      <c r="O3" s="8"/>
      <c r="P3" s="8"/>
      <c r="U3" s="34"/>
      <c r="V3" s="11"/>
      <c r="W3" s="11"/>
      <c r="X3" s="11"/>
    </row>
    <row r="4" spans="1:21" ht="22.5" customHeight="1">
      <c r="A4" s="22" t="s">
        <v>5</v>
      </c>
      <c r="B4" s="11"/>
      <c r="C4" s="61"/>
      <c r="E4" s="11"/>
      <c r="F4" s="61"/>
      <c r="H4" s="11"/>
      <c r="N4" s="40"/>
      <c r="O4" s="66" t="s">
        <v>0</v>
      </c>
      <c r="P4" s="66"/>
      <c r="Q4" s="66"/>
      <c r="U4" s="36" t="s">
        <v>8</v>
      </c>
    </row>
    <row r="5" spans="1:16" ht="7.5" customHeight="1">
      <c r="A5" s="30"/>
      <c r="B5" s="5"/>
      <c r="C5" s="22"/>
      <c r="N5" s="40"/>
      <c r="P5" s="16"/>
    </row>
    <row r="6" spans="2:28" s="5" customFormat="1" ht="30" customHeight="1">
      <c r="B6" s="63" t="s">
        <v>17</v>
      </c>
      <c r="C6" s="63"/>
      <c r="D6" s="32">
        <f>G6*P6/100</f>
        <v>15</v>
      </c>
      <c r="E6" s="62" t="str">
        <f>VLOOKUP(U6,$X$6:$Y$15,2)</f>
        <v>本</v>
      </c>
      <c r="F6" s="33" t="s">
        <v>18</v>
      </c>
      <c r="G6" s="33">
        <f ca="1">INT(RAND()*9+1)*(IF(INT(P6/20)=P6/20,5,10))</f>
        <v>30</v>
      </c>
      <c r="H6" s="62" t="str">
        <f>E6</f>
        <v>本</v>
      </c>
      <c r="I6" s="33" t="s">
        <v>19</v>
      </c>
      <c r="J6" s="53"/>
      <c r="K6" s="22" t="s">
        <v>21</v>
      </c>
      <c r="L6" s="10"/>
      <c r="M6" s="4"/>
      <c r="N6" s="41" t="s">
        <v>22</v>
      </c>
      <c r="P6" s="38">
        <f ca="1">INT(RAND()*9+1)*10</f>
        <v>50</v>
      </c>
      <c r="U6" s="22">
        <f>AB6</f>
        <v>6</v>
      </c>
      <c r="X6" s="5">
        <v>1</v>
      </c>
      <c r="Y6" s="5" t="s">
        <v>9</v>
      </c>
      <c r="AA6" s="5">
        <f aca="true" ca="1" t="shared" si="0" ref="AA6:AA15">RAND()</f>
        <v>0.3664451573465246</v>
      </c>
      <c r="AB6" s="5">
        <f>RANK(AA6,$AA$6:$AA$15)</f>
        <v>6</v>
      </c>
    </row>
    <row r="7" spans="1:28" s="5" customFormat="1" ht="45" customHeight="1">
      <c r="A7" s="13"/>
      <c r="B7" s="7"/>
      <c r="C7" s="22"/>
      <c r="D7" s="12"/>
      <c r="E7" s="62"/>
      <c r="F7" s="10"/>
      <c r="G7" s="10"/>
      <c r="H7" s="62"/>
      <c r="I7" s="13"/>
      <c r="J7" s="49"/>
      <c r="L7" s="10"/>
      <c r="M7" s="4"/>
      <c r="N7" s="42"/>
      <c r="P7" s="52"/>
      <c r="Q7" s="22"/>
      <c r="R7" s="22"/>
      <c r="U7" s="22"/>
      <c r="X7" s="5">
        <v>2</v>
      </c>
      <c r="Y7" s="5" t="s">
        <v>10</v>
      </c>
      <c r="AA7" s="5">
        <f ca="1" t="shared" si="0"/>
        <v>0.5460717748123012</v>
      </c>
      <c r="AB7" s="5">
        <f aca="true" t="shared" si="1" ref="AB7:AB15">RANK(AA7,$AA$6:$AA$15)</f>
        <v>3</v>
      </c>
    </row>
    <row r="8" spans="2:28" s="5" customFormat="1" ht="30" customHeight="1">
      <c r="B8" s="63" t="s">
        <v>2</v>
      </c>
      <c r="C8" s="63"/>
      <c r="D8" s="32">
        <f>P8*J8/100</f>
        <v>630</v>
      </c>
      <c r="E8" s="62" t="str">
        <f>VLOOKUP(U8,$X$6:$Y$15,2)</f>
        <v>ｋｇ</v>
      </c>
      <c r="F8" s="33" t="s">
        <v>6</v>
      </c>
      <c r="G8" s="50"/>
      <c r="H8" s="62" t="str">
        <f>E8</f>
        <v>ｋｇ</v>
      </c>
      <c r="I8" s="33" t="s">
        <v>7</v>
      </c>
      <c r="J8" s="38">
        <f ca="1">INT(RAND()*9+1)*10</f>
        <v>70</v>
      </c>
      <c r="K8" s="22" t="s">
        <v>15</v>
      </c>
      <c r="L8" s="33"/>
      <c r="M8" s="48"/>
      <c r="N8" s="41" t="s">
        <v>2</v>
      </c>
      <c r="P8" s="51">
        <f ca="1">INT(RAND()*8+2)*(IF(INT(J8/20)=J8/20,50,100))</f>
        <v>900</v>
      </c>
      <c r="U8" s="22">
        <f>AB7</f>
        <v>3</v>
      </c>
      <c r="X8" s="5">
        <v>3</v>
      </c>
      <c r="Y8" s="5" t="s">
        <v>11</v>
      </c>
      <c r="AA8" s="5">
        <f ca="1" t="shared" si="0"/>
        <v>0.6316994090590227</v>
      </c>
      <c r="AB8" s="5">
        <f t="shared" si="1"/>
        <v>2</v>
      </c>
    </row>
    <row r="9" spans="1:28" s="5" customFormat="1" ht="45" customHeight="1">
      <c r="A9" s="13"/>
      <c r="B9" s="7"/>
      <c r="C9" s="22"/>
      <c r="D9" s="12"/>
      <c r="E9" s="62"/>
      <c r="F9" s="10"/>
      <c r="G9" s="10"/>
      <c r="H9" s="62"/>
      <c r="I9" s="13"/>
      <c r="J9" s="49"/>
      <c r="L9" s="10"/>
      <c r="M9" s="4"/>
      <c r="N9" s="42"/>
      <c r="P9" s="52"/>
      <c r="Q9" s="22"/>
      <c r="R9" s="22"/>
      <c r="U9" s="22"/>
      <c r="X9" s="5">
        <v>4</v>
      </c>
      <c r="Y9" s="5" t="s">
        <v>12</v>
      </c>
      <c r="AA9" s="5">
        <f ca="1" t="shared" si="0"/>
        <v>0.4943916251024555</v>
      </c>
      <c r="AB9" s="5">
        <f t="shared" si="1"/>
        <v>4</v>
      </c>
    </row>
    <row r="10" spans="2:28" s="5" customFormat="1" ht="30" customHeight="1">
      <c r="B10" s="63" t="s">
        <v>1</v>
      </c>
      <c r="C10" s="63"/>
      <c r="D10" s="54"/>
      <c r="E10" s="62" t="str">
        <f>VLOOKUP(U10,$X$6:$Y$15,2)</f>
        <v>ｃｍ</v>
      </c>
      <c r="F10" s="33" t="s">
        <v>18</v>
      </c>
      <c r="G10" s="51">
        <f ca="1">INT(RAND()*9+1)*(IF(INT(J10/2)=J10/2,50,100))</f>
        <v>600</v>
      </c>
      <c r="H10" s="62" t="str">
        <f>E10</f>
        <v>ｃｍ</v>
      </c>
      <c r="I10" s="33" t="s">
        <v>23</v>
      </c>
      <c r="J10" s="38">
        <f ca="1">INT(RAND()*89+11)</f>
        <v>19</v>
      </c>
      <c r="K10" s="22" t="s">
        <v>20</v>
      </c>
      <c r="L10" s="33"/>
      <c r="M10" s="48"/>
      <c r="N10" s="41" t="s">
        <v>1</v>
      </c>
      <c r="P10" s="32">
        <f>G10*J10/100</f>
        <v>114</v>
      </c>
      <c r="U10" s="22">
        <f>AB8</f>
        <v>2</v>
      </c>
      <c r="X10" s="5">
        <v>5</v>
      </c>
      <c r="Y10" s="5" t="s">
        <v>13</v>
      </c>
      <c r="AA10" s="5">
        <f ca="1" t="shared" si="0"/>
        <v>0.011663423325559141</v>
      </c>
      <c r="AB10" s="5">
        <f t="shared" si="1"/>
        <v>10</v>
      </c>
    </row>
    <row r="11" spans="1:28" s="5" customFormat="1" ht="45" customHeight="1">
      <c r="A11" s="13"/>
      <c r="B11" s="7"/>
      <c r="C11" s="22"/>
      <c r="D11" s="12"/>
      <c r="E11" s="62"/>
      <c r="F11" s="10"/>
      <c r="G11" s="10"/>
      <c r="H11" s="62"/>
      <c r="I11" s="13"/>
      <c r="J11" s="49"/>
      <c r="L11" s="10"/>
      <c r="M11" s="4"/>
      <c r="N11" s="42"/>
      <c r="P11" s="52"/>
      <c r="U11" s="22"/>
      <c r="X11" s="5">
        <v>6</v>
      </c>
      <c r="Y11" s="5" t="s">
        <v>14</v>
      </c>
      <c r="AA11" s="5">
        <f ca="1" t="shared" si="0"/>
        <v>0.1691377750793932</v>
      </c>
      <c r="AB11" s="5">
        <f t="shared" si="1"/>
        <v>8</v>
      </c>
    </row>
    <row r="12" spans="1:28" s="5" customFormat="1" ht="30" customHeight="1">
      <c r="A12" s="13"/>
      <c r="B12" s="63" t="s">
        <v>29</v>
      </c>
      <c r="C12" s="63"/>
      <c r="D12" s="32">
        <f>G12*P12/100</f>
        <v>21</v>
      </c>
      <c r="E12" s="62" t="str">
        <f>VLOOKUP(U12,$X$6:$Y$15,2)</f>
        <v>冊</v>
      </c>
      <c r="F12" s="33" t="s">
        <v>6</v>
      </c>
      <c r="G12" s="33">
        <f ca="1">INT(RAND()*9+1)*(IF(INT(P12/20)=P12/20,5,10))</f>
        <v>35</v>
      </c>
      <c r="H12" s="62" t="str">
        <f>E12</f>
        <v>冊</v>
      </c>
      <c r="I12" s="33" t="s">
        <v>7</v>
      </c>
      <c r="J12" s="53"/>
      <c r="K12" s="22" t="s">
        <v>15</v>
      </c>
      <c r="L12" s="10"/>
      <c r="M12" s="4"/>
      <c r="N12" s="41" t="s">
        <v>29</v>
      </c>
      <c r="P12" s="38">
        <f ca="1">INT(RAND()*9+1)*10</f>
        <v>60</v>
      </c>
      <c r="U12" s="22">
        <f>AB9</f>
        <v>4</v>
      </c>
      <c r="X12" s="5">
        <v>7</v>
      </c>
      <c r="Y12" s="5" t="s">
        <v>25</v>
      </c>
      <c r="AA12" s="5">
        <f ca="1" t="shared" si="0"/>
        <v>0.8578568000476126</v>
      </c>
      <c r="AB12" s="5">
        <f t="shared" si="1"/>
        <v>1</v>
      </c>
    </row>
    <row r="13" spans="1:28" s="2" customFormat="1" ht="45" customHeight="1">
      <c r="A13" s="17"/>
      <c r="C13" s="35"/>
      <c r="D13" s="8"/>
      <c r="E13" s="59"/>
      <c r="H13" s="59"/>
      <c r="I13" s="8"/>
      <c r="J13" s="8"/>
      <c r="M13" s="6"/>
      <c r="N13" s="56"/>
      <c r="O13" s="57"/>
      <c r="P13" s="57"/>
      <c r="Q13" s="57"/>
      <c r="R13" s="37"/>
      <c r="U13" s="35"/>
      <c r="X13" s="2">
        <v>8</v>
      </c>
      <c r="Y13" s="2" t="s">
        <v>26</v>
      </c>
      <c r="AA13" s="5">
        <f ca="1" t="shared" si="0"/>
        <v>0.1129648833165835</v>
      </c>
      <c r="AB13" s="5">
        <f t="shared" si="1"/>
        <v>9</v>
      </c>
    </row>
    <row r="14" spans="2:28" s="2" customFormat="1" ht="30" customHeight="1">
      <c r="B14" s="63" t="s">
        <v>30</v>
      </c>
      <c r="C14" s="63"/>
      <c r="D14" s="54"/>
      <c r="E14" s="62" t="str">
        <f>VLOOKUP(U14,$X$6:$Y$15,2)</f>
        <v>L</v>
      </c>
      <c r="F14" s="33" t="s">
        <v>6</v>
      </c>
      <c r="G14" s="51">
        <f ca="1">INT(RAND()*9+1)*(IF(INT(J14/2)=J14/2,50,100))</f>
        <v>900</v>
      </c>
      <c r="H14" s="62" t="str">
        <f>E14</f>
        <v>L</v>
      </c>
      <c r="I14" s="33" t="s">
        <v>7</v>
      </c>
      <c r="J14" s="38">
        <f ca="1">INT(RAND()*89+11)</f>
        <v>97</v>
      </c>
      <c r="K14" s="22" t="s">
        <v>15</v>
      </c>
      <c r="L14" s="33"/>
      <c r="M14" s="48"/>
      <c r="N14" s="41" t="s">
        <v>30</v>
      </c>
      <c r="O14" s="5"/>
      <c r="P14" s="32">
        <f>G14*J14/100</f>
        <v>873</v>
      </c>
      <c r="Q14" s="5"/>
      <c r="R14" s="5"/>
      <c r="S14" s="5"/>
      <c r="T14" s="5"/>
      <c r="U14" s="22">
        <f>AB10</f>
        <v>10</v>
      </c>
      <c r="V14" s="58"/>
      <c r="W14" s="11"/>
      <c r="X14" s="11">
        <v>9</v>
      </c>
      <c r="Y14" s="2" t="s">
        <v>27</v>
      </c>
      <c r="AA14" s="5">
        <f ca="1" t="shared" si="0"/>
        <v>0.4628248712973242</v>
      </c>
      <c r="AB14" s="5">
        <f t="shared" si="1"/>
        <v>5</v>
      </c>
    </row>
    <row r="15" spans="3:28" s="2" customFormat="1" ht="45" customHeight="1">
      <c r="C15" s="47"/>
      <c r="D15" s="9"/>
      <c r="E15" s="59"/>
      <c r="F15" s="8"/>
      <c r="G15" s="23"/>
      <c r="H15" s="60"/>
      <c r="I15" s="27"/>
      <c r="J15" s="25"/>
      <c r="K15" s="24"/>
      <c r="L15" s="24"/>
      <c r="M15" s="24"/>
      <c r="N15" s="39"/>
      <c r="O15" s="8"/>
      <c r="P15" s="8"/>
      <c r="U15" s="34"/>
      <c r="V15" s="11"/>
      <c r="W15" s="11"/>
      <c r="X15" s="11">
        <v>10</v>
      </c>
      <c r="Y15" s="2" t="s">
        <v>28</v>
      </c>
      <c r="AA15" s="5">
        <f ca="1" t="shared" si="0"/>
        <v>0.20773031291298638</v>
      </c>
      <c r="AB15" s="5">
        <f t="shared" si="1"/>
        <v>7</v>
      </c>
    </row>
    <row r="16" spans="1:21" ht="30" customHeight="1">
      <c r="A16" s="30"/>
      <c r="B16" s="63" t="s">
        <v>31</v>
      </c>
      <c r="C16" s="63"/>
      <c r="D16" s="32">
        <f>P16*J16/100</f>
        <v>210</v>
      </c>
      <c r="E16" s="62" t="str">
        <f>VLOOKUP(U16,$X$6:$Y$15,2)</f>
        <v>ｍ</v>
      </c>
      <c r="F16" s="33" t="s">
        <v>6</v>
      </c>
      <c r="G16" s="50"/>
      <c r="H16" s="62" t="str">
        <f>E16</f>
        <v>ｍ</v>
      </c>
      <c r="I16" s="33" t="s">
        <v>7</v>
      </c>
      <c r="J16" s="38">
        <f ca="1">INT(RAND()*9+1)*10</f>
        <v>70</v>
      </c>
      <c r="K16" s="22" t="s">
        <v>15</v>
      </c>
      <c r="L16" s="33"/>
      <c r="M16" s="48"/>
      <c r="N16" s="41" t="s">
        <v>31</v>
      </c>
      <c r="O16" s="5"/>
      <c r="P16" s="51">
        <f ca="1">INT(RAND()*8+2)*(IF(INT(J16/20)=J16/20,50,100))</f>
        <v>300</v>
      </c>
      <c r="Q16" s="5"/>
      <c r="R16" s="5"/>
      <c r="S16" s="5"/>
      <c r="T16" s="5"/>
      <c r="U16" s="22">
        <f>AB11</f>
        <v>8</v>
      </c>
    </row>
    <row r="17" spans="1:16" ht="45" customHeight="1">
      <c r="A17" s="30"/>
      <c r="B17" s="5"/>
      <c r="C17" s="22"/>
      <c r="N17" s="40"/>
      <c r="P17" s="16"/>
    </row>
    <row r="18" spans="2:21" s="5" customFormat="1" ht="30" customHeight="1">
      <c r="B18" s="63" t="s">
        <v>32</v>
      </c>
      <c r="C18" s="63"/>
      <c r="D18" s="54"/>
      <c r="E18" s="62" t="str">
        <f>VLOOKUP(U18,$X$6:$Y$15,2)</f>
        <v>人</v>
      </c>
      <c r="F18" s="33" t="s">
        <v>6</v>
      </c>
      <c r="G18" s="51">
        <f ca="1">INT(RAND()*9+1)*(IF(INT(J18/2)=J18/2,50,100))</f>
        <v>450</v>
      </c>
      <c r="H18" s="62" t="str">
        <f>E18</f>
        <v>人</v>
      </c>
      <c r="I18" s="33" t="s">
        <v>7</v>
      </c>
      <c r="J18" s="38">
        <f ca="1">INT(RAND()*89+11)</f>
        <v>70</v>
      </c>
      <c r="K18" s="22" t="s">
        <v>15</v>
      </c>
      <c r="L18" s="33"/>
      <c r="M18" s="48"/>
      <c r="N18" s="41" t="s">
        <v>32</v>
      </c>
      <c r="P18" s="32">
        <f>G18*J18/100</f>
        <v>315</v>
      </c>
      <c r="U18" s="22">
        <f>AB12</f>
        <v>1</v>
      </c>
    </row>
    <row r="19" spans="1:21" s="5" customFormat="1" ht="45" customHeight="1">
      <c r="A19" s="13"/>
      <c r="B19" s="7"/>
      <c r="C19" s="22"/>
      <c r="D19" s="12"/>
      <c r="E19" s="62"/>
      <c r="F19" s="10"/>
      <c r="G19" s="10"/>
      <c r="H19" s="62"/>
      <c r="I19" s="13"/>
      <c r="J19" s="49"/>
      <c r="L19" s="10"/>
      <c r="M19" s="4"/>
      <c r="N19" s="42"/>
      <c r="P19" s="52"/>
      <c r="Q19" s="22"/>
      <c r="R19" s="22"/>
      <c r="U19" s="22"/>
    </row>
    <row r="20" spans="2:21" s="5" customFormat="1" ht="30" customHeight="1">
      <c r="B20" s="63" t="s">
        <v>33</v>
      </c>
      <c r="C20" s="63"/>
      <c r="D20" s="32">
        <f>P20*J20/100</f>
        <v>200</v>
      </c>
      <c r="E20" s="62" t="str">
        <f>VLOOKUP(U20,$X$6:$Y$15,2)</f>
        <v>ｍL</v>
      </c>
      <c r="F20" s="33" t="s">
        <v>6</v>
      </c>
      <c r="G20" s="50"/>
      <c r="H20" s="62" t="str">
        <f>E20</f>
        <v>ｍL</v>
      </c>
      <c r="I20" s="33" t="s">
        <v>7</v>
      </c>
      <c r="J20" s="38">
        <f ca="1">INT(RAND()*9+1)*10</f>
        <v>50</v>
      </c>
      <c r="K20" s="22" t="s">
        <v>15</v>
      </c>
      <c r="L20" s="33"/>
      <c r="M20" s="48"/>
      <c r="N20" s="41" t="s">
        <v>33</v>
      </c>
      <c r="P20" s="51">
        <f ca="1">INT(RAND()*8+2)*(IF(INT(J20/20)=J20/20,50,100))</f>
        <v>400</v>
      </c>
      <c r="U20" s="22">
        <f>AB13</f>
        <v>9</v>
      </c>
    </row>
    <row r="21" spans="1:21" s="5" customFormat="1" ht="45" customHeight="1">
      <c r="A21" s="13"/>
      <c r="B21" s="7"/>
      <c r="C21" s="22"/>
      <c r="D21" s="12"/>
      <c r="E21" s="62"/>
      <c r="F21" s="10"/>
      <c r="G21" s="10"/>
      <c r="H21" s="62"/>
      <c r="I21" s="13"/>
      <c r="J21" s="49"/>
      <c r="L21" s="10"/>
      <c r="M21" s="4"/>
      <c r="N21" s="42"/>
      <c r="P21" s="52"/>
      <c r="Q21" s="22"/>
      <c r="R21" s="22"/>
      <c r="U21" s="22"/>
    </row>
    <row r="22" spans="2:21" s="5" customFormat="1" ht="30" customHeight="1">
      <c r="B22" s="63" t="s">
        <v>34</v>
      </c>
      <c r="C22" s="63"/>
      <c r="D22" s="54"/>
      <c r="E22" s="62" t="str">
        <f>VLOOKUP(U22,$X$6:$Y$15,2)</f>
        <v>円</v>
      </c>
      <c r="F22" s="33" t="s">
        <v>6</v>
      </c>
      <c r="G22" s="51">
        <f ca="1">INT(RAND()*9+1)*(IF(INT(J22/2)=J22/2,50,100))</f>
        <v>50</v>
      </c>
      <c r="H22" s="62" t="str">
        <f>E22</f>
        <v>円</v>
      </c>
      <c r="I22" s="33" t="s">
        <v>7</v>
      </c>
      <c r="J22" s="38">
        <f ca="1">INT(RAND()*89+11)</f>
        <v>16</v>
      </c>
      <c r="K22" s="22" t="s">
        <v>15</v>
      </c>
      <c r="L22" s="33"/>
      <c r="M22" s="48"/>
      <c r="N22" s="41" t="s">
        <v>34</v>
      </c>
      <c r="P22" s="32">
        <f>G22*J22/100</f>
        <v>8</v>
      </c>
      <c r="U22" s="22">
        <f>AB14</f>
        <v>5</v>
      </c>
    </row>
    <row r="23" spans="1:21" s="5" customFormat="1" ht="45" customHeight="1">
      <c r="A23" s="13"/>
      <c r="B23" s="7"/>
      <c r="C23" s="22"/>
      <c r="D23" s="12"/>
      <c r="E23" s="62"/>
      <c r="F23" s="10"/>
      <c r="G23" s="10"/>
      <c r="H23" s="62"/>
      <c r="I23" s="13"/>
      <c r="J23" s="49"/>
      <c r="L23" s="10"/>
      <c r="M23" s="4"/>
      <c r="N23" s="42"/>
      <c r="P23" s="52"/>
      <c r="U23" s="22"/>
    </row>
    <row r="24" spans="2:21" s="5" customFormat="1" ht="30" customHeight="1">
      <c r="B24" s="63" t="s">
        <v>35</v>
      </c>
      <c r="C24" s="63"/>
      <c r="D24" s="32">
        <f>G24*P24/100</f>
        <v>5</v>
      </c>
      <c r="E24" s="62" t="str">
        <f>VLOOKUP(U24,$X$6:$Y$15,2)</f>
        <v>ｇ</v>
      </c>
      <c r="F24" s="33" t="s">
        <v>6</v>
      </c>
      <c r="G24" s="33">
        <f ca="1">INT(RAND()*9+1)*(IF(INT(P24/20)=P24/20,5,10))</f>
        <v>25</v>
      </c>
      <c r="H24" s="62" t="str">
        <f>E24</f>
        <v>ｇ</v>
      </c>
      <c r="I24" s="33" t="s">
        <v>7</v>
      </c>
      <c r="J24" s="53"/>
      <c r="K24" s="22" t="s">
        <v>15</v>
      </c>
      <c r="L24" s="10"/>
      <c r="M24" s="4"/>
      <c r="N24" s="41" t="s">
        <v>35</v>
      </c>
      <c r="P24" s="38">
        <f ca="1">INT(RAND()*9+1)*10</f>
        <v>20</v>
      </c>
      <c r="U24" s="22">
        <f>AB15</f>
        <v>7</v>
      </c>
    </row>
    <row r="25" spans="1:21" s="5" customFormat="1" ht="45" customHeight="1">
      <c r="A25" s="13"/>
      <c r="B25" s="7"/>
      <c r="C25" s="22"/>
      <c r="D25" s="12"/>
      <c r="E25" s="62"/>
      <c r="F25" s="10"/>
      <c r="G25" s="10"/>
      <c r="H25" s="62"/>
      <c r="I25" s="13"/>
      <c r="J25" s="49"/>
      <c r="L25" s="10"/>
      <c r="M25" s="4"/>
      <c r="N25" s="42"/>
      <c r="P25" s="52"/>
      <c r="U25" s="22"/>
    </row>
    <row r="26" spans="2:21" s="5" customFormat="1" ht="30" customHeight="1">
      <c r="B26" s="63"/>
      <c r="C26" s="63"/>
      <c r="D26" s="32"/>
      <c r="E26" s="62"/>
      <c r="F26" s="33"/>
      <c r="G26" s="10"/>
      <c r="H26" s="62"/>
      <c r="I26" s="33"/>
      <c r="J26" s="38"/>
      <c r="K26" s="22"/>
      <c r="L26" s="33"/>
      <c r="M26" s="55"/>
      <c r="N26" s="44"/>
      <c r="P26" s="51"/>
      <c r="U26" s="22"/>
    </row>
    <row r="27" spans="2:21" s="5" customFormat="1" ht="30" customHeight="1">
      <c r="B27" s="31"/>
      <c r="C27" s="31"/>
      <c r="D27" s="32"/>
      <c r="E27" s="62"/>
      <c r="F27" s="33"/>
      <c r="G27" s="10"/>
      <c r="H27" s="62"/>
      <c r="I27" s="33"/>
      <c r="J27" s="49"/>
      <c r="K27" s="22"/>
      <c r="L27" s="33"/>
      <c r="M27" s="48"/>
      <c r="N27" s="44"/>
      <c r="P27" s="38"/>
      <c r="U27" s="22"/>
    </row>
    <row r="28" spans="1:21" s="5" customFormat="1" ht="17.25">
      <c r="A28" s="7"/>
      <c r="B28" s="7"/>
      <c r="C28" s="22"/>
      <c r="D28" s="12"/>
      <c r="E28" s="62"/>
      <c r="F28" s="10"/>
      <c r="G28" s="10"/>
      <c r="H28" s="62"/>
      <c r="I28" s="28"/>
      <c r="J28" s="12"/>
      <c r="L28" s="10"/>
      <c r="M28" s="4"/>
      <c r="N28" s="43"/>
      <c r="P28" s="19"/>
      <c r="U28" s="22"/>
    </row>
    <row r="29" spans="1:20" ht="17.25">
      <c r="A29" s="7"/>
      <c r="B29" s="7"/>
      <c r="C29" s="22"/>
      <c r="D29" s="12"/>
      <c r="E29" s="62"/>
      <c r="F29" s="10"/>
      <c r="G29" s="10"/>
      <c r="H29" s="62"/>
      <c r="I29" s="28"/>
      <c r="J29" s="12"/>
      <c r="K29" s="5"/>
      <c r="L29" s="10"/>
      <c r="M29" s="4"/>
      <c r="N29" s="43"/>
      <c r="O29" s="5"/>
      <c r="P29" s="19"/>
      <c r="Q29" s="5"/>
      <c r="R29" s="5"/>
      <c r="S29" s="5"/>
      <c r="T29" s="5"/>
    </row>
    <row r="30" spans="1:19" ht="17.25">
      <c r="A30" s="3"/>
      <c r="B30" s="3"/>
      <c r="C30" s="22"/>
      <c r="D30" s="12"/>
      <c r="E30" s="62"/>
      <c r="F30" s="10"/>
      <c r="H30" s="62"/>
      <c r="I30" s="28"/>
      <c r="J30" s="12"/>
      <c r="K30" s="5"/>
      <c r="L30" s="10"/>
      <c r="M30" s="4"/>
      <c r="N30" s="43"/>
      <c r="O30" s="5"/>
      <c r="P30" s="19"/>
      <c r="Q30" s="5"/>
      <c r="R30" s="5"/>
      <c r="S30" s="5"/>
    </row>
    <row r="31" spans="4:19" ht="17.25">
      <c r="D31" s="12"/>
      <c r="E31" s="62"/>
      <c r="F31" s="10"/>
      <c r="H31" s="62"/>
      <c r="I31" s="28"/>
      <c r="J31" s="12"/>
      <c r="K31" s="5"/>
      <c r="M31" s="1"/>
      <c r="N31" s="45"/>
      <c r="O31" s="5"/>
      <c r="P31" s="3"/>
      <c r="Q31" s="5"/>
      <c r="R31" s="5"/>
      <c r="S31" s="5"/>
    </row>
    <row r="32" spans="4:16" ht="17.25">
      <c r="D32" s="10"/>
      <c r="E32" s="62"/>
      <c r="F32" s="10"/>
      <c r="H32" s="62"/>
      <c r="I32" s="29"/>
      <c r="J32" s="10"/>
      <c r="K32" s="5"/>
      <c r="M32" s="1"/>
      <c r="N32" s="46"/>
      <c r="O32" s="5"/>
      <c r="P32" s="20"/>
    </row>
    <row r="33" spans="13:16" ht="17.25">
      <c r="M33" s="1"/>
      <c r="N33" s="46"/>
      <c r="O33" s="5"/>
      <c r="P33" s="20"/>
    </row>
    <row r="34" spans="13:16" ht="17.25">
      <c r="M34" s="1"/>
      <c r="N34" s="46"/>
      <c r="O34" s="5"/>
      <c r="P34" s="20"/>
    </row>
    <row r="35" spans="13:16" ht="17.25">
      <c r="M35" s="1"/>
      <c r="N35" s="46"/>
      <c r="O35" s="5"/>
      <c r="P35" s="20"/>
    </row>
    <row r="36" spans="13:16" ht="17.25">
      <c r="M36" s="1"/>
      <c r="N36" s="46"/>
      <c r="O36" s="5"/>
      <c r="P36" s="20"/>
    </row>
    <row r="37" spans="13:16" ht="17.25">
      <c r="M37" s="1"/>
      <c r="N37" s="46"/>
      <c r="O37" s="5"/>
      <c r="P37" s="20"/>
    </row>
    <row r="38" spans="13:16" ht="17.25">
      <c r="M38" s="1"/>
      <c r="N38" s="46"/>
      <c r="O38" s="5"/>
      <c r="P38" s="20"/>
    </row>
    <row r="39" spans="13:16" ht="17.25">
      <c r="M39" s="1"/>
      <c r="N39" s="46"/>
      <c r="O39" s="5"/>
      <c r="P39" s="20"/>
    </row>
    <row r="40" spans="13:16" ht="17.25">
      <c r="M40" s="1"/>
      <c r="N40" s="46"/>
      <c r="O40" s="5"/>
      <c r="P40" s="20"/>
    </row>
    <row r="41" ht="13.5">
      <c r="M41" s="1"/>
    </row>
    <row r="42" ht="13.5">
      <c r="M42" s="1"/>
    </row>
    <row r="43" ht="13.5">
      <c r="M43" s="1"/>
    </row>
    <row r="44" ht="13.5">
      <c r="M44" s="1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</sheetData>
  <sheetProtection/>
  <mergeCells count="15">
    <mergeCell ref="N1:Q1"/>
    <mergeCell ref="O4:Q4"/>
    <mergeCell ref="U2:V2"/>
    <mergeCell ref="B6:C6"/>
    <mergeCell ref="B8:C8"/>
    <mergeCell ref="C2:F2"/>
    <mergeCell ref="B24:C24"/>
    <mergeCell ref="B26:C26"/>
    <mergeCell ref="B18:C18"/>
    <mergeCell ref="B20:C20"/>
    <mergeCell ref="B22:C22"/>
    <mergeCell ref="B10:C10"/>
    <mergeCell ref="B12:C12"/>
    <mergeCell ref="B14:C14"/>
    <mergeCell ref="B16:C16"/>
  </mergeCells>
  <printOptions/>
  <pageMargins left="0.57" right="0.26" top="0.49" bottom="0.41" header="0.512" footer="0.4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2018-07-06T05:56:40Z</cp:lastPrinted>
  <dcterms:created xsi:type="dcterms:W3CDTF">1999-05-08T10:31:43Z</dcterms:created>
  <dcterms:modified xsi:type="dcterms:W3CDTF">2018-07-06T05:57:02Z</dcterms:modified>
  <cp:category/>
  <cp:version/>
  <cp:contentType/>
  <cp:contentStatus/>
</cp:coreProperties>
</file>