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'Sheet1'!$A$1:$P$29</definedName>
  </definedNames>
  <calcPr fullCalcOnLoad="1"/>
</workbook>
</file>

<file path=xl/sharedStrings.xml><?xml version="1.0" encoding="utf-8"?>
<sst xmlns="http://schemas.openxmlformats.org/spreadsheetml/2006/main" count="83" uniqueCount="30">
  <si>
    <t>時</t>
  </si>
  <si>
    <t>分</t>
  </si>
  <si>
    <t>角度(ラジアン)</t>
  </si>
  <si>
    <t>時針</t>
  </si>
  <si>
    <t>分針</t>
  </si>
  <si>
    <t>Ｘ</t>
  </si>
  <si>
    <t>Ｙ</t>
  </si>
  <si>
    <t>Ｘ</t>
  </si>
  <si>
    <t>文字盤</t>
  </si>
  <si>
    <t>文字盤２</t>
  </si>
  <si>
    <t>①</t>
  </si>
  <si>
    <t>②</t>
  </si>
  <si>
    <t>③</t>
  </si>
  <si>
    <t>こたえ</t>
  </si>
  <si>
    <t>２．時こくと時間</t>
  </si>
  <si>
    <t>020250  Gifu算数研</t>
  </si>
  <si>
    <t>④</t>
  </si>
  <si>
    <t>に 車で 家を出て、</t>
  </si>
  <si>
    <t>で 公園に つきました。</t>
  </si>
  <si>
    <t>で 本やに つきました。</t>
  </si>
  <si>
    <t>公園に ついた 時こくは、</t>
  </si>
  <si>
    <t>本やに ついた 時こくは、</t>
  </si>
  <si>
    <t>家を 出た 時こくは、</t>
  </si>
  <si>
    <t>に 川に つきました。</t>
  </si>
  <si>
    <t>家を 出て</t>
  </si>
  <si>
    <t>歩いて</t>
  </si>
  <si>
    <t>に 山につきました。</t>
  </si>
  <si>
    <t>時こくを もとめましょう</t>
  </si>
  <si>
    <t>　　　年　 　組 なまえ</t>
  </si>
  <si>
    <t>時　　　　　　分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</si>
</sst>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AR P丸ゴシック体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8"/>
      <color theme="1"/>
      <name val="Calibri"/>
      <family val="3"/>
    </font>
    <font>
      <b/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5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48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9" fillId="0" borderId="12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4" fontId="47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75"/>
          <c:w val="0.9675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Sheet1!$AB$4:$AC$4</c:f>
              <c:numCache/>
            </c:numRef>
          </c:xVal>
          <c:yVal>
            <c:numRef>
              <c:f>Sheet1!$AB$5:$AC$5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Sheet1!$AF$4:$AG$4</c:f>
              <c:numCache/>
            </c:numRef>
          </c:xVal>
          <c:yVal>
            <c:numRef>
              <c:f>Sheet1!$AF$5:$AG$5</c:f>
              <c:numCache/>
            </c:numRef>
          </c:yVal>
          <c:smooth val="0"/>
        </c:ser>
        <c:axId val="39285832"/>
        <c:axId val="18028169"/>
      </c:scatterChart>
      <c:valAx>
        <c:axId val="39285832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18028169"/>
        <c:crosses val="autoZero"/>
        <c:crossBetween val="midCat"/>
        <c:dispUnits/>
        <c:majorUnit val="1"/>
        <c:minorUnit val="1"/>
      </c:valAx>
      <c:valAx>
        <c:axId val="18028169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928583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Sheet1!$AB$2:$AC$2</c:f>
              <c:numCache/>
            </c:numRef>
          </c:xVal>
          <c:yVal>
            <c:numRef>
              <c:f>Sheet1!$AB$3:$AC$3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Sheet1!$AF$2:$AG$2</c:f>
              <c:numCache/>
            </c:numRef>
          </c:xVal>
          <c:yVal>
            <c:numRef>
              <c:f>Sheet1!$AF$3:$AG$3</c:f>
              <c:numCache/>
            </c:numRef>
          </c:yVal>
          <c:smooth val="0"/>
        </c:ser>
        <c:axId val="64557894"/>
        <c:axId val="44150135"/>
      </c:scatterChart>
      <c:valAx>
        <c:axId val="64557894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44150135"/>
        <c:crosses val="autoZero"/>
        <c:crossBetween val="midCat"/>
        <c:dispUnits/>
        <c:majorUnit val="1"/>
        <c:minorUnit val="1"/>
      </c:valAx>
      <c:valAx>
        <c:axId val="44150135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64557894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Sheet1!$AI$2:$AI$13</c:f>
              <c:numCache/>
            </c:numRef>
          </c:cat>
          <c:val>
            <c:numRef>
              <c:f>Sheet1!$AJ$2:$AJ$13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Sheet1!$AL$2:$AL$61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11725"/>
          <c:w val="0.819"/>
          <c:h val="0.831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Sheet1!$AI$2:$AI$13</c:f>
              <c:numCache/>
            </c:numRef>
          </c:cat>
          <c:val>
            <c:numRef>
              <c:f>Sheet1!$AJ$2:$AJ$13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085"/>
          <c:w val="0.94275"/>
          <c:h val="0.958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Sheet1!$AL$2:$AL$61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Sheet1!$AI$2:$AI$13</c:f>
              <c:numCache/>
            </c:numRef>
          </c:cat>
          <c:val>
            <c:numRef>
              <c:f>Sheet1!$AJ$2:$AJ$13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Sheet1!$AL$2:$AL$61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Sheet1!$AI$2:$AI$13</c:f>
              <c:numCache/>
            </c:numRef>
          </c:cat>
          <c:val>
            <c:numRef>
              <c:f>Sheet1!$AJ$2:$AJ$13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Sheet1!$AL$2:$AL$61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Sheet1!$AB$6:$AC$6</c:f>
              <c:numCache/>
            </c:numRef>
          </c:xVal>
          <c:yVal>
            <c:numRef>
              <c:f>Sheet1!$AB$7:$AC$7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Sheet1!$AF$6:$AG$6</c:f>
              <c:numCache/>
            </c:numRef>
          </c:xVal>
          <c:yVal>
            <c:numRef>
              <c:f>Sheet1!$AF$7:$AG$7</c:f>
              <c:numCache/>
            </c:numRef>
          </c:yVal>
          <c:smooth val="0"/>
        </c:ser>
        <c:axId val="28035794"/>
        <c:axId val="50995555"/>
      </c:scatterChart>
      <c:valAx>
        <c:axId val="28035794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50995555"/>
        <c:crosses val="autoZero"/>
        <c:crossBetween val="midCat"/>
        <c:dispUnits/>
        <c:majorUnit val="1"/>
        <c:minorUnit val="1"/>
      </c:valAx>
      <c:valAx>
        <c:axId val="50995555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28035794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Sheet1!$AB$8:$AC$8</c:f>
              <c:numCache/>
            </c:numRef>
          </c:xVal>
          <c:yVal>
            <c:numRef>
              <c:f>Sheet1!$AB$9:$AC$9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Sheet1!$AF$8:$AG$8</c:f>
              <c:numCache/>
            </c:numRef>
          </c:xVal>
          <c:yVal>
            <c:numRef>
              <c:f>Sheet1!$AF$9:$AG$9</c:f>
              <c:numCache/>
            </c:numRef>
          </c:yVal>
          <c:smooth val="0"/>
        </c:ser>
        <c:axId val="56306812"/>
        <c:axId val="36999261"/>
      </c:scatterChart>
      <c:valAx>
        <c:axId val="56306812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6999261"/>
        <c:crosses val="autoZero"/>
        <c:crossBetween val="midCat"/>
        <c:dispUnits/>
        <c:majorUnit val="1"/>
        <c:minorUnit val="1"/>
      </c:valAx>
      <c:valAx>
        <c:axId val="36999261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5630681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10</xdr:row>
      <xdr:rowOff>161925</xdr:rowOff>
    </xdr:from>
    <xdr:ext cx="1419225" cy="1619250"/>
    <xdr:graphicFrame>
      <xdr:nvGraphicFramePr>
        <xdr:cNvPr id="1" name="グラフ 53"/>
        <xdr:cNvGraphicFramePr/>
      </xdr:nvGraphicFramePr>
      <xdr:xfrm>
        <a:off x="495300" y="3381375"/>
        <a:ext cx="14192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285750</xdr:colOff>
      <xdr:row>9</xdr:row>
      <xdr:rowOff>104775</xdr:rowOff>
    </xdr:from>
    <xdr:ext cx="1743075" cy="2000250"/>
    <xdr:grpSp>
      <xdr:nvGrpSpPr>
        <xdr:cNvPr id="2" name="グループ化 67"/>
        <xdr:cNvGrpSpPr>
          <a:grpSpLocks/>
        </xdr:cNvGrpSpPr>
      </xdr:nvGrpSpPr>
      <xdr:grpSpPr>
        <a:xfrm>
          <a:off x="285750" y="3133725"/>
          <a:ext cx="1743075" cy="2000250"/>
          <a:chOff x="1971674" y="1681162"/>
          <a:chExt cx="3420000" cy="3501952"/>
        </a:xfrm>
        <a:solidFill>
          <a:srgbClr val="FFFFFF"/>
        </a:solidFill>
      </xdr:grpSpPr>
      <xdr:graphicFrame>
        <xdr:nvGraphicFramePr>
          <xdr:cNvPr id="3" name="グラフ 68"/>
          <xdr:cNvGraphicFramePr/>
        </xdr:nvGraphicFramePr>
        <xdr:xfrm>
          <a:off x="1971674" y="1681162"/>
          <a:ext cx="3420000" cy="341965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グラフ 69"/>
          <xdr:cNvGraphicFramePr/>
        </xdr:nvGraphicFramePr>
        <xdr:xfrm>
          <a:off x="2149514" y="1942933"/>
          <a:ext cx="3239595" cy="324018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円/楕円 70"/>
          <xdr:cNvSpPr>
            <a:spLocks/>
          </xdr:cNvSpPr>
        </xdr:nvSpPr>
        <xdr:spPr>
          <a:xfrm>
            <a:off x="2119589" y="1964820"/>
            <a:ext cx="3140415" cy="3135123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0</xdr:col>
      <xdr:colOff>304800</xdr:colOff>
      <xdr:row>16</xdr:row>
      <xdr:rowOff>38100</xdr:rowOff>
    </xdr:from>
    <xdr:ext cx="1743075" cy="1933575"/>
    <xdr:grpSp>
      <xdr:nvGrpSpPr>
        <xdr:cNvPr id="6" name="グループ化 62"/>
        <xdr:cNvGrpSpPr>
          <a:grpSpLocks/>
        </xdr:cNvGrpSpPr>
      </xdr:nvGrpSpPr>
      <xdr:grpSpPr>
        <a:xfrm>
          <a:off x="304800" y="5353050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7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8" name="円/楕円 45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9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oneCellAnchor>
  <xdr:oneCellAnchor>
    <xdr:from>
      <xdr:col>0</xdr:col>
      <xdr:colOff>304800</xdr:colOff>
      <xdr:row>22</xdr:row>
      <xdr:rowOff>133350</xdr:rowOff>
    </xdr:from>
    <xdr:ext cx="1743075" cy="1933575"/>
    <xdr:grpSp>
      <xdr:nvGrpSpPr>
        <xdr:cNvPr id="10" name="グループ化 62"/>
        <xdr:cNvGrpSpPr>
          <a:grpSpLocks/>
        </xdr:cNvGrpSpPr>
      </xdr:nvGrpSpPr>
      <xdr:grpSpPr>
        <a:xfrm>
          <a:off x="304800" y="7639050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1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2" name="円/楕円 50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3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</xdr:grpSp>
    <xdr:clientData/>
  </xdr:oneCellAnchor>
  <xdr:oneCellAnchor>
    <xdr:from>
      <xdr:col>1</xdr:col>
      <xdr:colOff>133350</xdr:colOff>
      <xdr:row>16</xdr:row>
      <xdr:rowOff>247650</xdr:rowOff>
    </xdr:from>
    <xdr:ext cx="1428750" cy="1619250"/>
    <xdr:graphicFrame>
      <xdr:nvGraphicFramePr>
        <xdr:cNvPr id="14" name="グラフ 1"/>
        <xdr:cNvGraphicFramePr/>
      </xdr:nvGraphicFramePr>
      <xdr:xfrm>
        <a:off x="466725" y="5562600"/>
        <a:ext cx="142875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1</xdr:col>
      <xdr:colOff>123825</xdr:colOff>
      <xdr:row>22</xdr:row>
      <xdr:rowOff>352425</xdr:rowOff>
    </xdr:from>
    <xdr:ext cx="1428750" cy="1619250"/>
    <xdr:graphicFrame>
      <xdr:nvGraphicFramePr>
        <xdr:cNvPr id="15" name="グラフ 1"/>
        <xdr:cNvGraphicFramePr/>
      </xdr:nvGraphicFramePr>
      <xdr:xfrm>
        <a:off x="457200" y="7858125"/>
        <a:ext cx="142875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1</xdr:col>
      <xdr:colOff>114300</xdr:colOff>
      <xdr:row>4</xdr:row>
      <xdr:rowOff>171450</xdr:rowOff>
    </xdr:from>
    <xdr:ext cx="1428750" cy="1619250"/>
    <xdr:graphicFrame>
      <xdr:nvGraphicFramePr>
        <xdr:cNvPr id="16" name="グラフ 1"/>
        <xdr:cNvGraphicFramePr/>
      </xdr:nvGraphicFramePr>
      <xdr:xfrm>
        <a:off x="447675" y="1295400"/>
        <a:ext cx="142875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285750</xdr:colOff>
      <xdr:row>3</xdr:row>
      <xdr:rowOff>257175</xdr:rowOff>
    </xdr:from>
    <xdr:ext cx="1743075" cy="1933575"/>
    <xdr:grpSp>
      <xdr:nvGrpSpPr>
        <xdr:cNvPr id="17" name="グループ化 62"/>
        <xdr:cNvGrpSpPr>
          <a:grpSpLocks/>
        </xdr:cNvGrpSpPr>
      </xdr:nvGrpSpPr>
      <xdr:grpSpPr>
        <a:xfrm>
          <a:off x="285750" y="1095375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sp>
        <xdr:nvSpPr>
          <xdr:cNvPr id="19" name="円/楕円 58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5" width="6.28125" style="0" customWidth="1"/>
    <col min="6" max="6" width="1.28515625" style="0" customWidth="1"/>
    <col min="7" max="7" width="6.28125" style="0" customWidth="1"/>
    <col min="8" max="8" width="5.00390625" style="0" customWidth="1"/>
    <col min="9" max="9" width="3.7109375" style="0" customWidth="1"/>
    <col min="10" max="10" width="5.00390625" style="0" customWidth="1"/>
    <col min="11" max="11" width="3.7109375" style="0" customWidth="1"/>
    <col min="12" max="12" width="22.421875" style="0" customWidth="1"/>
    <col min="13" max="14" width="2.421875" style="0" customWidth="1"/>
    <col min="15" max="15" width="5.57421875" style="0" customWidth="1"/>
    <col min="16" max="16" width="4.421875" style="0" customWidth="1"/>
    <col min="17" max="17" width="5.8515625" style="0" customWidth="1"/>
    <col min="18" max="18" width="3.7109375" style="0" customWidth="1"/>
    <col min="19" max="19" width="6.8515625" style="0" customWidth="1"/>
    <col min="20" max="20" width="1.28515625" style="0" customWidth="1"/>
    <col min="22" max="22" width="3.421875" style="0" customWidth="1"/>
    <col min="23" max="23" width="3.57421875" style="0" customWidth="1"/>
    <col min="24" max="24" width="4.8515625" style="0" customWidth="1"/>
    <col min="25" max="25" width="13.00390625" style="0" customWidth="1"/>
    <col min="26" max="26" width="1.8515625" style="0" customWidth="1"/>
    <col min="27" max="27" width="2.421875" style="0" customWidth="1"/>
    <col min="28" max="28" width="3.7109375" style="0" customWidth="1"/>
    <col min="29" max="29" width="14.00390625" style="0" bestFit="1" customWidth="1"/>
    <col min="30" max="30" width="1.8515625" style="0" customWidth="1"/>
    <col min="31" max="32" width="2.421875" style="0" customWidth="1"/>
    <col min="33" max="33" width="17.00390625" style="0" bestFit="1" customWidth="1"/>
    <col min="34" max="35" width="3.7109375" style="0" customWidth="1"/>
    <col min="36" max="36" width="2.421875" style="0" customWidth="1"/>
    <col min="37" max="38" width="3.7109375" style="0" customWidth="1"/>
  </cols>
  <sheetData>
    <row r="1" spans="1:37" ht="13.5" customHeight="1">
      <c r="A1" s="9" t="s">
        <v>14</v>
      </c>
      <c r="D1" s="63" t="s">
        <v>27</v>
      </c>
      <c r="E1" s="63"/>
      <c r="F1" s="63"/>
      <c r="G1" s="63"/>
      <c r="H1" s="63"/>
      <c r="I1" s="63"/>
      <c r="J1" s="63"/>
      <c r="K1" s="63"/>
      <c r="L1" s="49" t="s">
        <v>15</v>
      </c>
      <c r="M1" s="24"/>
      <c r="N1" s="48"/>
      <c r="O1" s="24"/>
      <c r="P1" s="24"/>
      <c r="Q1" s="24"/>
      <c r="R1" s="24"/>
      <c r="S1" s="21"/>
      <c r="T1" s="21"/>
      <c r="Y1" t="s">
        <v>2</v>
      </c>
      <c r="AA1" t="s">
        <v>3</v>
      </c>
      <c r="AE1" t="s">
        <v>4</v>
      </c>
      <c r="AI1" t="s">
        <v>8</v>
      </c>
      <c r="AK1" t="s">
        <v>9</v>
      </c>
    </row>
    <row r="2" spans="4:38" s="1" customFormat="1" ht="25.5" customHeight="1">
      <c r="D2" s="63"/>
      <c r="E2" s="63"/>
      <c r="F2" s="63"/>
      <c r="G2" s="63"/>
      <c r="H2" s="63"/>
      <c r="I2" s="63"/>
      <c r="J2" s="63"/>
      <c r="K2" s="63"/>
      <c r="L2" s="43"/>
      <c r="N2" s="16"/>
      <c r="O2" s="14"/>
      <c r="P2" s="14"/>
      <c r="Q2" s="14"/>
      <c r="R2" s="14"/>
      <c r="S2" s="14"/>
      <c r="T2" s="14"/>
      <c r="V2" s="5" t="s">
        <v>10</v>
      </c>
      <c r="W2" s="5" t="s">
        <v>0</v>
      </c>
      <c r="X2" s="5">
        <f>AB12</f>
        <v>8</v>
      </c>
      <c r="Y2" s="1">
        <f>2*PI()/12*(MOD(X2,12)+X3/60)</f>
        <v>4.232423436086249</v>
      </c>
      <c r="AA2" s="1" t="s">
        <v>7</v>
      </c>
      <c r="AB2" s="1">
        <v>0</v>
      </c>
      <c r="AC2" s="1">
        <f>SIN(Y2)*0.8</f>
        <v>-0.7096086665425773</v>
      </c>
      <c r="AE2" s="1" t="s">
        <v>5</v>
      </c>
      <c r="AF2" s="1">
        <v>0</v>
      </c>
      <c r="AG2" s="1">
        <f>SIN(Y3)</f>
        <v>0.49999999999999994</v>
      </c>
      <c r="AI2" s="1">
        <v>1</v>
      </c>
      <c r="AJ2" s="1">
        <v>1</v>
      </c>
      <c r="AK2" s="1">
        <v>1</v>
      </c>
      <c r="AL2" s="1">
        <v>1</v>
      </c>
    </row>
    <row r="3" spans="1:38" ht="27" customHeight="1">
      <c r="A3" s="1"/>
      <c r="B3" s="62">
        <f ca="1">TODAY()</f>
        <v>42422</v>
      </c>
      <c r="C3" s="62"/>
      <c r="E3" s="10" t="s">
        <v>28</v>
      </c>
      <c r="F3" s="3"/>
      <c r="G3" s="13"/>
      <c r="H3" s="13"/>
      <c r="I3" s="3"/>
      <c r="J3" s="3"/>
      <c r="K3" s="26"/>
      <c r="L3" s="26"/>
      <c r="M3" s="46"/>
      <c r="N3" s="61" t="s">
        <v>13</v>
      </c>
      <c r="O3" s="50"/>
      <c r="P3" s="50"/>
      <c r="Q3" s="46"/>
      <c r="R3" s="46"/>
      <c r="S3" s="28"/>
      <c r="T3" s="28"/>
      <c r="W3" t="s">
        <v>1</v>
      </c>
      <c r="X3" s="5">
        <f ca="1">INT(RAND()*5)*5+5</f>
        <v>5</v>
      </c>
      <c r="Y3">
        <f>2*PI()*X3/60</f>
        <v>0.5235987755982988</v>
      </c>
      <c r="AA3" t="s">
        <v>6</v>
      </c>
      <c r="AB3">
        <v>0</v>
      </c>
      <c r="AC3">
        <f>COS(Y2)*0.8</f>
        <v>-0.36939889058802755</v>
      </c>
      <c r="AE3" t="s">
        <v>6</v>
      </c>
      <c r="AF3">
        <v>0</v>
      </c>
      <c r="AG3">
        <f>COS(Y3)</f>
        <v>0.8660254037844387</v>
      </c>
      <c r="AI3">
        <v>2</v>
      </c>
      <c r="AJ3">
        <v>1</v>
      </c>
      <c r="AK3">
        <v>2</v>
      </c>
      <c r="AL3">
        <v>1</v>
      </c>
    </row>
    <row r="4" spans="7:38" ht="22.5" customHeight="1">
      <c r="G4" s="7"/>
      <c r="H4" s="7"/>
      <c r="I4" s="7"/>
      <c r="J4" s="7"/>
      <c r="K4" s="8"/>
      <c r="N4" s="15"/>
      <c r="O4" s="7"/>
      <c r="P4" s="7"/>
      <c r="Q4" s="42"/>
      <c r="R4" s="7"/>
      <c r="S4" s="7"/>
      <c r="T4" s="7"/>
      <c r="V4" t="s">
        <v>11</v>
      </c>
      <c r="W4" s="5" t="s">
        <v>0</v>
      </c>
      <c r="X4" s="5">
        <f>AB14</f>
        <v>5</v>
      </c>
      <c r="Y4" s="1">
        <f>2*PI()/12*(MOD(X4,12)+X5/60)</f>
        <v>2.705260340591211</v>
      </c>
      <c r="Z4" s="1"/>
      <c r="AA4" s="1" t="s">
        <v>7</v>
      </c>
      <c r="AB4" s="1">
        <v>0</v>
      </c>
      <c r="AC4" s="1">
        <f>SIN(Y4)*0.8</f>
        <v>0.33809460939255964</v>
      </c>
      <c r="AD4" s="1"/>
      <c r="AE4" s="1" t="s">
        <v>5</v>
      </c>
      <c r="AF4" s="1">
        <v>0</v>
      </c>
      <c r="AG4" s="1">
        <f>SIN(Y5)</f>
        <v>0.8660254037844386</v>
      </c>
      <c r="AI4">
        <v>3</v>
      </c>
      <c r="AJ4">
        <v>1</v>
      </c>
      <c r="AK4">
        <v>3</v>
      </c>
      <c r="AL4">
        <v>1</v>
      </c>
    </row>
    <row r="5" spans="1:38" ht="30" customHeight="1">
      <c r="A5" s="23" t="s">
        <v>10</v>
      </c>
      <c r="B5" s="17"/>
      <c r="C5" s="2"/>
      <c r="G5" s="39" t="str">
        <f>IF(X2&gt;6,"午前","午後")</f>
        <v>午前</v>
      </c>
      <c r="H5" s="45">
        <f>X2</f>
        <v>8</v>
      </c>
      <c r="I5" s="39" t="s">
        <v>0</v>
      </c>
      <c r="J5" s="45">
        <f>X3</f>
        <v>5</v>
      </c>
      <c r="K5" s="39" t="s">
        <v>1</v>
      </c>
      <c r="L5" s="47" t="s">
        <v>17</v>
      </c>
      <c r="M5" s="11"/>
      <c r="N5" s="38"/>
      <c r="O5" s="39" t="s">
        <v>10</v>
      </c>
      <c r="P5" s="29"/>
      <c r="R5" s="22"/>
      <c r="S5" s="22"/>
      <c r="T5" s="22"/>
      <c r="W5" t="s">
        <v>1</v>
      </c>
      <c r="X5" s="5">
        <f ca="1">INT(RAND()*5)*5+5</f>
        <v>10</v>
      </c>
      <c r="Y5">
        <f>2*PI()*X5/60</f>
        <v>1.0471975511965976</v>
      </c>
      <c r="AA5" t="s">
        <v>6</v>
      </c>
      <c r="AB5">
        <v>0</v>
      </c>
      <c r="AC5">
        <f>COS(Y4)*0.8</f>
        <v>-0.72504622962932</v>
      </c>
      <c r="AE5" t="s">
        <v>6</v>
      </c>
      <c r="AF5">
        <v>0</v>
      </c>
      <c r="AG5">
        <f>COS(Y5)</f>
        <v>0.5000000000000001</v>
      </c>
      <c r="AI5">
        <v>4</v>
      </c>
      <c r="AJ5">
        <v>1</v>
      </c>
      <c r="AK5">
        <v>4</v>
      </c>
      <c r="AL5">
        <v>1</v>
      </c>
    </row>
    <row r="6" spans="7:38" ht="30" customHeight="1">
      <c r="G6" s="7"/>
      <c r="H6" s="45">
        <f ca="1">INT(RAND()*(12-X3/5-3))*5+15</f>
        <v>15</v>
      </c>
      <c r="I6" s="39" t="s">
        <v>1</v>
      </c>
      <c r="J6" s="51" t="s">
        <v>18</v>
      </c>
      <c r="K6" s="51"/>
      <c r="L6" s="51"/>
      <c r="M6" s="11"/>
      <c r="N6" s="27"/>
      <c r="O6" s="50" t="str">
        <f>G5</f>
        <v>午前</v>
      </c>
      <c r="P6" s="50"/>
      <c r="Q6" s="22"/>
      <c r="R6" s="22"/>
      <c r="S6" s="22"/>
      <c r="T6" s="12"/>
      <c r="V6" t="s">
        <v>12</v>
      </c>
      <c r="W6" s="5" t="s">
        <v>0</v>
      </c>
      <c r="X6" s="5">
        <f>AB16</f>
        <v>6</v>
      </c>
      <c r="Y6" s="1">
        <f>2*PI()/12*(MOD(X6,12)+X7/60)</f>
        <v>3.141592653589793</v>
      </c>
      <c r="Z6" s="1"/>
      <c r="AA6" s="1" t="s">
        <v>5</v>
      </c>
      <c r="AB6" s="1">
        <v>0</v>
      </c>
      <c r="AC6" s="1">
        <f>SIN(Y6)*0.8</f>
        <v>9.80118763926896E-17</v>
      </c>
      <c r="AD6" s="1"/>
      <c r="AE6" s="1" t="s">
        <v>5</v>
      </c>
      <c r="AF6" s="1">
        <v>0</v>
      </c>
      <c r="AG6" s="1">
        <f>SIN(Y7)</f>
        <v>0</v>
      </c>
      <c r="AI6">
        <v>5</v>
      </c>
      <c r="AJ6">
        <v>1</v>
      </c>
      <c r="AK6">
        <v>5</v>
      </c>
      <c r="AL6">
        <v>1</v>
      </c>
    </row>
    <row r="7" spans="7:38" ht="30" customHeight="1">
      <c r="G7" s="51" t="s">
        <v>20</v>
      </c>
      <c r="H7" s="51"/>
      <c r="I7" s="51"/>
      <c r="J7" s="51"/>
      <c r="K7" s="51"/>
      <c r="L7" s="51"/>
      <c r="N7" s="25"/>
      <c r="O7" s="46">
        <f>H5</f>
        <v>8</v>
      </c>
      <c r="P7" s="39" t="s">
        <v>0</v>
      </c>
      <c r="Q7" s="12"/>
      <c r="R7" s="12"/>
      <c r="S7" s="12"/>
      <c r="T7" s="7"/>
      <c r="W7" t="s">
        <v>1</v>
      </c>
      <c r="X7" s="5">
        <v>0</v>
      </c>
      <c r="Y7">
        <f>2*PI()*X7/60</f>
        <v>0</v>
      </c>
      <c r="AA7" t="s">
        <v>6</v>
      </c>
      <c r="AB7">
        <v>0</v>
      </c>
      <c r="AC7">
        <f>COS(Y6)*0.8</f>
        <v>-0.8</v>
      </c>
      <c r="AE7" t="s">
        <v>6</v>
      </c>
      <c r="AF7">
        <v>0</v>
      </c>
      <c r="AG7">
        <f>COS(Y7)</f>
        <v>1</v>
      </c>
      <c r="AI7">
        <v>6</v>
      </c>
      <c r="AJ7">
        <v>1</v>
      </c>
      <c r="AK7">
        <v>6</v>
      </c>
      <c r="AL7">
        <v>1</v>
      </c>
    </row>
    <row r="8" spans="7:38" ht="30" customHeight="1">
      <c r="G8" s="52" t="s">
        <v>29</v>
      </c>
      <c r="H8" s="53"/>
      <c r="I8" s="53"/>
      <c r="J8" s="53"/>
      <c r="K8" s="53"/>
      <c r="L8" s="54"/>
      <c r="N8" s="58"/>
      <c r="O8" s="45">
        <f>J5+H6</f>
        <v>20</v>
      </c>
      <c r="P8" s="39" t="s">
        <v>1</v>
      </c>
      <c r="Q8" s="59"/>
      <c r="R8" s="60"/>
      <c r="S8" s="59"/>
      <c r="T8" s="7"/>
      <c r="V8" t="s">
        <v>16</v>
      </c>
      <c r="W8" s="5" t="s">
        <v>0</v>
      </c>
      <c r="X8" s="5">
        <f>X6</f>
        <v>6</v>
      </c>
      <c r="Y8" s="1">
        <f>2*PI()/12*(MOD(X8,12)+X9/60)</f>
        <v>3.4033920413889422</v>
      </c>
      <c r="Z8" s="1"/>
      <c r="AA8" s="1" t="s">
        <v>5</v>
      </c>
      <c r="AB8" s="1">
        <v>0</v>
      </c>
      <c r="AC8" s="1">
        <f>SIN(Y8)*0.8</f>
        <v>-0.2070552360820163</v>
      </c>
      <c r="AD8" s="1"/>
      <c r="AE8" s="1" t="s">
        <v>5</v>
      </c>
      <c r="AF8" s="1">
        <v>0</v>
      </c>
      <c r="AG8" s="1">
        <f>SIN(Y9)</f>
        <v>5.666040553409246E-16</v>
      </c>
      <c r="AI8">
        <v>7</v>
      </c>
      <c r="AJ8">
        <v>1</v>
      </c>
      <c r="AK8">
        <v>7</v>
      </c>
      <c r="AL8">
        <v>1</v>
      </c>
    </row>
    <row r="9" spans="7:38" ht="30" customHeight="1">
      <c r="G9" s="55"/>
      <c r="H9" s="56"/>
      <c r="I9" s="56"/>
      <c r="J9" s="56"/>
      <c r="K9" s="56"/>
      <c r="L9" s="57"/>
      <c r="N9" s="58"/>
      <c r="O9" s="7"/>
      <c r="P9" s="32"/>
      <c r="Q9" s="59"/>
      <c r="R9" s="60"/>
      <c r="S9" s="59"/>
      <c r="T9" s="7"/>
      <c r="W9" t="s">
        <v>1</v>
      </c>
      <c r="X9" s="5">
        <f ca="1">INT(RAND()*6)*5+5</f>
        <v>30</v>
      </c>
      <c r="Y9">
        <f>2*PI()*X9/60</f>
        <v>3.1415926535897927</v>
      </c>
      <c r="AA9" t="s">
        <v>6</v>
      </c>
      <c r="AB9">
        <v>0</v>
      </c>
      <c r="AC9">
        <f>COS(Y8)*0.8</f>
        <v>-0.7727406610312548</v>
      </c>
      <c r="AE9" t="s">
        <v>6</v>
      </c>
      <c r="AF9">
        <v>0</v>
      </c>
      <c r="AG9">
        <f>COS(Y9)</f>
        <v>-1</v>
      </c>
      <c r="AI9">
        <v>8</v>
      </c>
      <c r="AJ9">
        <v>1</v>
      </c>
      <c r="AK9">
        <v>8</v>
      </c>
      <c r="AL9">
        <v>1</v>
      </c>
    </row>
    <row r="10" spans="7:38" ht="15" customHeight="1">
      <c r="G10" s="7"/>
      <c r="H10" s="44"/>
      <c r="I10" s="7"/>
      <c r="J10" s="7"/>
      <c r="N10" s="15"/>
      <c r="O10" s="7"/>
      <c r="P10" s="7"/>
      <c r="Q10" s="7"/>
      <c r="R10" s="7"/>
      <c r="S10" s="7"/>
      <c r="T10" s="12"/>
      <c r="AI10">
        <v>9</v>
      </c>
      <c r="AJ10">
        <v>1</v>
      </c>
      <c r="AK10">
        <v>9</v>
      </c>
      <c r="AL10">
        <v>1</v>
      </c>
    </row>
    <row r="11" spans="1:38" ht="30" customHeight="1">
      <c r="A11" s="23" t="s">
        <v>11</v>
      </c>
      <c r="G11" s="39" t="str">
        <f>IF(X4&gt;6,"午前","午後")</f>
        <v>午後</v>
      </c>
      <c r="H11" s="45">
        <f>X4</f>
        <v>5</v>
      </c>
      <c r="I11" s="39" t="s">
        <v>0</v>
      </c>
      <c r="J11" s="45">
        <f>X5</f>
        <v>10</v>
      </c>
      <c r="K11" s="39" t="s">
        <v>1</v>
      </c>
      <c r="L11" s="47" t="s">
        <v>17</v>
      </c>
      <c r="N11" s="27"/>
      <c r="O11" s="39" t="s">
        <v>11</v>
      </c>
      <c r="P11" s="41"/>
      <c r="Q11" s="34"/>
      <c r="R11" s="29"/>
      <c r="S11" s="33"/>
      <c r="T11" s="12"/>
      <c r="AI11">
        <v>10</v>
      </c>
      <c r="AJ11">
        <v>1</v>
      </c>
      <c r="AK11">
        <v>10</v>
      </c>
      <c r="AL11">
        <v>1</v>
      </c>
    </row>
    <row r="12" spans="7:38" ht="30" customHeight="1">
      <c r="G12" s="7"/>
      <c r="H12" s="45">
        <f ca="1">INT(RAND()*(12-X5/5-3))*5+15</f>
        <v>40</v>
      </c>
      <c r="I12" s="39" t="s">
        <v>1</v>
      </c>
      <c r="J12" s="51" t="s">
        <v>19</v>
      </c>
      <c r="K12" s="51"/>
      <c r="L12" s="51"/>
      <c r="N12" s="15"/>
      <c r="O12" s="50" t="str">
        <f>G11</f>
        <v>午後</v>
      </c>
      <c r="P12" s="50"/>
      <c r="Q12" s="7"/>
      <c r="R12" s="7"/>
      <c r="S12" s="7"/>
      <c r="T12" s="7"/>
      <c r="Y12">
        <f ca="1">RAND()</f>
        <v>0.5261684809379051</v>
      </c>
      <c r="AB12">
        <f>RANK(Y12,$Y$12:$Y$22)</f>
        <v>8</v>
      </c>
      <c r="AI12">
        <v>11</v>
      </c>
      <c r="AJ12">
        <v>1</v>
      </c>
      <c r="AK12">
        <v>11</v>
      </c>
      <c r="AL12">
        <v>1</v>
      </c>
    </row>
    <row r="13" spans="7:38" ht="30" customHeight="1">
      <c r="G13" s="51" t="s">
        <v>21</v>
      </c>
      <c r="H13" s="51"/>
      <c r="I13" s="51"/>
      <c r="J13" s="51"/>
      <c r="K13" s="51"/>
      <c r="L13" s="51"/>
      <c r="N13" s="27"/>
      <c r="O13" s="46">
        <f>H11</f>
        <v>5</v>
      </c>
      <c r="P13" s="39" t="s">
        <v>0</v>
      </c>
      <c r="Q13" s="33"/>
      <c r="R13" s="29"/>
      <c r="S13" s="33"/>
      <c r="T13" s="7"/>
      <c r="Y13">
        <f aca="true" ca="1" t="shared" si="0" ref="Y13:Y23">RAND()</f>
        <v>0.7380488167513938</v>
      </c>
      <c r="AB13">
        <f aca="true" t="shared" si="1" ref="AB13:AB22">RANK(Y13,$Y$12:$Y$22)</f>
        <v>4</v>
      </c>
      <c r="AI13">
        <v>12</v>
      </c>
      <c r="AJ13">
        <v>1</v>
      </c>
      <c r="AK13">
        <v>12</v>
      </c>
      <c r="AL13">
        <v>1</v>
      </c>
    </row>
    <row r="14" spans="7:38" ht="30" customHeight="1">
      <c r="G14" s="52" t="s">
        <v>29</v>
      </c>
      <c r="H14" s="53"/>
      <c r="I14" s="53"/>
      <c r="J14" s="53"/>
      <c r="K14" s="53"/>
      <c r="L14" s="54"/>
      <c r="N14" s="15"/>
      <c r="O14" s="45">
        <f>J11+H12</f>
        <v>50</v>
      </c>
      <c r="P14" s="39" t="s">
        <v>1</v>
      </c>
      <c r="Q14" s="7"/>
      <c r="R14" s="7"/>
      <c r="S14" s="7"/>
      <c r="T14" s="7"/>
      <c r="Y14">
        <f ca="1" t="shared" si="0"/>
        <v>0.7131967714333299</v>
      </c>
      <c r="AB14">
        <f t="shared" si="1"/>
        <v>5</v>
      </c>
      <c r="AK14">
        <v>13</v>
      </c>
      <c r="AL14">
        <v>1</v>
      </c>
    </row>
    <row r="15" spans="1:38" ht="30" customHeight="1">
      <c r="A15" s="6"/>
      <c r="G15" s="55"/>
      <c r="H15" s="56"/>
      <c r="I15" s="56"/>
      <c r="J15" s="56"/>
      <c r="K15" s="56"/>
      <c r="L15" s="57"/>
      <c r="M15" s="31"/>
      <c r="N15" s="25"/>
      <c r="O15" s="20"/>
      <c r="P15" s="20"/>
      <c r="Q15" s="20"/>
      <c r="R15" s="20"/>
      <c r="S15" s="20"/>
      <c r="T15" s="7"/>
      <c r="Y15">
        <f ca="1" t="shared" si="0"/>
        <v>0.6706428090999771</v>
      </c>
      <c r="AB15">
        <f t="shared" si="1"/>
        <v>7</v>
      </c>
      <c r="AK15">
        <v>14</v>
      </c>
      <c r="AL15">
        <v>1</v>
      </c>
    </row>
    <row r="16" spans="1:38" ht="15" customHeight="1">
      <c r="A16" s="6"/>
      <c r="G16" s="7"/>
      <c r="H16" s="7"/>
      <c r="I16" s="7"/>
      <c r="J16" s="7"/>
      <c r="K16" s="12"/>
      <c r="L16" s="31"/>
      <c r="M16" s="31"/>
      <c r="N16" s="25"/>
      <c r="O16" s="36"/>
      <c r="P16" s="36"/>
      <c r="Q16" s="36"/>
      <c r="R16" s="36"/>
      <c r="S16" s="36"/>
      <c r="T16" s="7"/>
      <c r="Y16">
        <f ca="1" t="shared" si="0"/>
        <v>0.697774218730804</v>
      </c>
      <c r="AB16">
        <f t="shared" si="1"/>
        <v>6</v>
      </c>
      <c r="AK16">
        <v>15</v>
      </c>
      <c r="AL16">
        <v>1</v>
      </c>
    </row>
    <row r="17" spans="1:38" ht="30" customHeight="1">
      <c r="A17" s="23" t="s">
        <v>12</v>
      </c>
      <c r="G17" s="50" t="s">
        <v>24</v>
      </c>
      <c r="H17" s="50"/>
      <c r="I17" s="50"/>
      <c r="J17" s="45">
        <f ca="1">INT(RAND()*6)*5+5</f>
        <v>10</v>
      </c>
      <c r="K17" s="39" t="s">
        <v>1</v>
      </c>
      <c r="L17" s="47" t="s">
        <v>25</v>
      </c>
      <c r="N17" s="40"/>
      <c r="O17" s="39" t="s">
        <v>12</v>
      </c>
      <c r="P17" s="41"/>
      <c r="Q17" s="34"/>
      <c r="R17" s="29"/>
      <c r="S17" s="33"/>
      <c r="T17" s="7"/>
      <c r="Y17">
        <f ca="1" t="shared" si="0"/>
        <v>0.9106656378413915</v>
      </c>
      <c r="AB17">
        <f t="shared" si="1"/>
        <v>2</v>
      </c>
      <c r="AK17">
        <v>16</v>
      </c>
      <c r="AL17">
        <v>1</v>
      </c>
    </row>
    <row r="18" spans="7:38" ht="30" customHeight="1">
      <c r="G18" s="39" t="str">
        <f>IF(X6&gt;6,"午前","午後")</f>
        <v>午後</v>
      </c>
      <c r="H18" s="45">
        <f>X6</f>
        <v>6</v>
      </c>
      <c r="I18" s="39" t="s">
        <v>0</v>
      </c>
      <c r="J18" s="51" t="s">
        <v>23</v>
      </c>
      <c r="K18" s="51"/>
      <c r="L18" s="51"/>
      <c r="N18" s="15"/>
      <c r="O18" s="50" t="str">
        <f>G18</f>
        <v>午後</v>
      </c>
      <c r="P18" s="50"/>
      <c r="Q18" s="22"/>
      <c r="R18" s="7"/>
      <c r="S18" s="7"/>
      <c r="T18" s="20"/>
      <c r="Y18">
        <f ca="1" t="shared" si="0"/>
        <v>0.8239447144091667</v>
      </c>
      <c r="AB18">
        <f t="shared" si="1"/>
        <v>3</v>
      </c>
      <c r="AK18">
        <v>17</v>
      </c>
      <c r="AL18">
        <v>1</v>
      </c>
    </row>
    <row r="19" spans="7:38" ht="30" customHeight="1">
      <c r="G19" s="51" t="s">
        <v>22</v>
      </c>
      <c r="H19" s="51"/>
      <c r="I19" s="51"/>
      <c r="J19" s="51"/>
      <c r="K19" s="51"/>
      <c r="L19" s="51"/>
      <c r="M19" s="11"/>
      <c r="N19" s="25"/>
      <c r="O19" s="46">
        <f>H18-1</f>
        <v>5</v>
      </c>
      <c r="P19" s="39" t="s">
        <v>0</v>
      </c>
      <c r="Q19" s="12"/>
      <c r="R19" s="12"/>
      <c r="S19" s="6"/>
      <c r="T19" s="7"/>
      <c r="Y19">
        <f ca="1" t="shared" si="0"/>
        <v>0.3036498295353548</v>
      </c>
      <c r="AB19">
        <f t="shared" si="1"/>
        <v>11</v>
      </c>
      <c r="AK19">
        <v>18</v>
      </c>
      <c r="AL19">
        <v>1</v>
      </c>
    </row>
    <row r="20" spans="1:38" ht="30" customHeight="1">
      <c r="A20" s="18"/>
      <c r="B20" s="17"/>
      <c r="C20" s="2"/>
      <c r="G20" s="52" t="s">
        <v>29</v>
      </c>
      <c r="H20" s="53"/>
      <c r="I20" s="53"/>
      <c r="J20" s="53"/>
      <c r="K20" s="53"/>
      <c r="L20" s="54"/>
      <c r="M20" s="11"/>
      <c r="N20" s="27"/>
      <c r="O20" s="45">
        <f>60-J17</f>
        <v>50</v>
      </c>
      <c r="P20" s="39" t="s">
        <v>1</v>
      </c>
      <c r="Q20" s="33"/>
      <c r="R20" s="29"/>
      <c r="S20" s="33"/>
      <c r="T20" s="7"/>
      <c r="Y20">
        <f ca="1" t="shared" si="0"/>
        <v>0.3594965748800457</v>
      </c>
      <c r="AB20">
        <f t="shared" si="1"/>
        <v>9</v>
      </c>
      <c r="AK20">
        <v>19</v>
      </c>
      <c r="AL20">
        <v>1</v>
      </c>
    </row>
    <row r="21" spans="7:38" ht="37.5" customHeight="1">
      <c r="G21" s="55"/>
      <c r="H21" s="56"/>
      <c r="I21" s="56"/>
      <c r="J21" s="56"/>
      <c r="K21" s="56"/>
      <c r="L21" s="57"/>
      <c r="N21" s="15"/>
      <c r="O21" s="7"/>
      <c r="P21" s="7"/>
      <c r="Q21" s="30"/>
      <c r="R21" s="7"/>
      <c r="T21" s="6"/>
      <c r="Y21">
        <f ca="1" t="shared" si="0"/>
        <v>0.3455318190568646</v>
      </c>
      <c r="AB21">
        <f t="shared" si="1"/>
        <v>10</v>
      </c>
      <c r="AK21">
        <v>13</v>
      </c>
      <c r="AL21">
        <v>1</v>
      </c>
    </row>
    <row r="22" spans="7:38" ht="15" customHeight="1">
      <c r="G22" s="7"/>
      <c r="H22" s="7"/>
      <c r="I22" s="7"/>
      <c r="J22" s="7"/>
      <c r="N22" s="15"/>
      <c r="O22" s="7"/>
      <c r="P22" s="7"/>
      <c r="Q22" s="7"/>
      <c r="R22" s="7"/>
      <c r="T22" s="6"/>
      <c r="Y22">
        <f ca="1" t="shared" si="0"/>
        <v>0.9923797964250951</v>
      </c>
      <c r="AB22">
        <f t="shared" si="1"/>
        <v>1</v>
      </c>
      <c r="AK22">
        <v>21</v>
      </c>
      <c r="AL22">
        <v>1</v>
      </c>
    </row>
    <row r="23" spans="1:38" ht="30" customHeight="1">
      <c r="A23" s="35" t="s">
        <v>16</v>
      </c>
      <c r="G23" s="50" t="s">
        <v>24</v>
      </c>
      <c r="H23" s="50"/>
      <c r="I23" s="50"/>
      <c r="J23" s="45">
        <f ca="1">INT(RAND()*6)*5+5+X9</f>
        <v>40</v>
      </c>
      <c r="K23" s="39" t="s">
        <v>1</v>
      </c>
      <c r="L23" s="47" t="s">
        <v>25</v>
      </c>
      <c r="N23" s="40"/>
      <c r="O23" s="39" t="s">
        <v>16</v>
      </c>
      <c r="P23" s="41"/>
      <c r="Q23" s="7"/>
      <c r="R23" s="7"/>
      <c r="AK23">
        <v>22</v>
      </c>
      <c r="AL23">
        <v>1</v>
      </c>
    </row>
    <row r="24" spans="7:38" ht="30" customHeight="1">
      <c r="G24" s="39" t="str">
        <f>IF(X12&gt;6,"午前","午後")</f>
        <v>午後</v>
      </c>
      <c r="H24" s="45">
        <f>X8</f>
        <v>6</v>
      </c>
      <c r="I24" s="39" t="s">
        <v>0</v>
      </c>
      <c r="J24" s="46">
        <f>X9</f>
        <v>30</v>
      </c>
      <c r="K24" s="39" t="s">
        <v>1</v>
      </c>
      <c r="L24" s="46" t="s">
        <v>26</v>
      </c>
      <c r="N24" s="15"/>
      <c r="O24" s="50" t="str">
        <f>G24</f>
        <v>午後</v>
      </c>
      <c r="P24" s="50"/>
      <c r="Q24" s="7"/>
      <c r="R24" s="7"/>
      <c r="AK24">
        <v>23</v>
      </c>
      <c r="AL24">
        <v>1</v>
      </c>
    </row>
    <row r="25" spans="7:38" ht="30" customHeight="1">
      <c r="G25" s="51" t="s">
        <v>22</v>
      </c>
      <c r="H25" s="51"/>
      <c r="I25" s="51"/>
      <c r="J25" s="51"/>
      <c r="K25" s="51"/>
      <c r="L25" s="51"/>
      <c r="N25" s="15"/>
      <c r="O25" s="46">
        <f>H24-1</f>
        <v>5</v>
      </c>
      <c r="P25" s="39" t="s">
        <v>0</v>
      </c>
      <c r="Q25" s="7"/>
      <c r="R25" s="7"/>
      <c r="AK25">
        <v>24</v>
      </c>
      <c r="AL25">
        <v>1</v>
      </c>
    </row>
    <row r="26" spans="2:38" ht="30" customHeight="1">
      <c r="B26" s="17"/>
      <c r="C26" s="2"/>
      <c r="G26" s="52" t="s">
        <v>29</v>
      </c>
      <c r="H26" s="53"/>
      <c r="I26" s="53"/>
      <c r="J26" s="53"/>
      <c r="K26" s="53"/>
      <c r="L26" s="54"/>
      <c r="M26" s="11"/>
      <c r="N26" s="25"/>
      <c r="O26" s="45">
        <f>60+J24-J23</f>
        <v>50</v>
      </c>
      <c r="P26" s="39" t="s">
        <v>1</v>
      </c>
      <c r="Q26" s="7"/>
      <c r="R26" s="7"/>
      <c r="AK26">
        <v>25</v>
      </c>
      <c r="AL26">
        <v>1</v>
      </c>
    </row>
    <row r="27" spans="1:38" ht="30" customHeight="1">
      <c r="A27" s="18"/>
      <c r="G27" s="55"/>
      <c r="H27" s="56"/>
      <c r="I27" s="56"/>
      <c r="J27" s="56"/>
      <c r="K27" s="56"/>
      <c r="L27" s="57"/>
      <c r="M27" s="11"/>
      <c r="N27" s="25"/>
      <c r="O27" s="6"/>
      <c r="P27" s="6"/>
      <c r="Q27" s="7"/>
      <c r="R27" s="7"/>
      <c r="AK27">
        <v>26</v>
      </c>
      <c r="AL27">
        <v>1</v>
      </c>
    </row>
    <row r="28" spans="7:38" ht="30" customHeight="1">
      <c r="G28" s="7"/>
      <c r="H28" s="7"/>
      <c r="I28" s="7"/>
      <c r="J28" s="7"/>
      <c r="N28" s="15"/>
      <c r="Q28" s="7"/>
      <c r="R28" s="7"/>
      <c r="AK28">
        <v>27</v>
      </c>
      <c r="AL28">
        <v>1</v>
      </c>
    </row>
    <row r="29" spans="7:38" ht="30" customHeight="1">
      <c r="G29" s="7"/>
      <c r="H29" s="7"/>
      <c r="I29" s="7"/>
      <c r="J29" s="7"/>
      <c r="N29" s="15"/>
      <c r="Q29" s="7"/>
      <c r="R29" s="7"/>
      <c r="AK29">
        <v>28</v>
      </c>
      <c r="AL29">
        <v>1</v>
      </c>
    </row>
    <row r="30" spans="7:38" ht="30" customHeight="1">
      <c r="G30" s="7"/>
      <c r="H30" s="7"/>
      <c r="I30" s="7"/>
      <c r="J30" s="7"/>
      <c r="K30" s="4"/>
      <c r="AK30">
        <v>29</v>
      </c>
      <c r="AL30">
        <v>1</v>
      </c>
    </row>
    <row r="31" spans="7:38" ht="30" customHeight="1">
      <c r="G31" s="7"/>
      <c r="H31" s="7"/>
      <c r="I31" s="7"/>
      <c r="J31" s="7"/>
      <c r="K31" s="65"/>
      <c r="L31" s="66"/>
      <c r="M31" s="37"/>
      <c r="N31" s="64"/>
      <c r="O31" s="19"/>
      <c r="P31" s="19"/>
      <c r="AK31">
        <v>30</v>
      </c>
      <c r="AL31">
        <v>1</v>
      </c>
    </row>
    <row r="32" spans="7:38" ht="30" customHeight="1">
      <c r="G32" s="7"/>
      <c r="H32" s="7"/>
      <c r="I32" s="7"/>
      <c r="J32" s="7"/>
      <c r="K32" s="65"/>
      <c r="L32" s="66"/>
      <c r="M32" s="37"/>
      <c r="N32" s="64"/>
      <c r="O32" s="19"/>
      <c r="P32" s="19"/>
      <c r="Q32" s="6"/>
      <c r="R32" s="6"/>
      <c r="S32" s="6"/>
      <c r="AK32">
        <v>31</v>
      </c>
      <c r="AL32">
        <v>1</v>
      </c>
    </row>
    <row r="33" spans="7:38" ht="30" customHeight="1">
      <c r="G33" s="7"/>
      <c r="H33" s="7"/>
      <c r="I33" s="7"/>
      <c r="J33" s="7"/>
      <c r="Q33" s="6"/>
      <c r="R33" s="6"/>
      <c r="S33" s="6"/>
      <c r="AK33">
        <v>32</v>
      </c>
      <c r="AL33">
        <v>1</v>
      </c>
    </row>
    <row r="34" spans="7:38" ht="17.25">
      <c r="G34" s="7"/>
      <c r="H34" s="7"/>
      <c r="I34" s="7"/>
      <c r="J34" s="7"/>
      <c r="T34" s="6"/>
      <c r="AK34">
        <v>33</v>
      </c>
      <c r="AL34">
        <v>1</v>
      </c>
    </row>
    <row r="35" spans="7:38" ht="17.25">
      <c r="G35" s="7"/>
      <c r="H35" s="7"/>
      <c r="I35" s="7"/>
      <c r="J35" s="7"/>
      <c r="T35" s="6"/>
      <c r="AK35">
        <v>34</v>
      </c>
      <c r="AL35">
        <v>1</v>
      </c>
    </row>
    <row r="36" spans="8:38" ht="13.5">
      <c r="H36" s="7"/>
      <c r="I36" s="7"/>
      <c r="J36" s="7"/>
      <c r="AK36">
        <v>35</v>
      </c>
      <c r="AL36">
        <v>1</v>
      </c>
    </row>
    <row r="37" spans="8:38" ht="22.5" customHeight="1">
      <c r="H37" s="7"/>
      <c r="I37" s="7"/>
      <c r="J37" s="7"/>
      <c r="Q37" s="19"/>
      <c r="R37" s="19"/>
      <c r="S37" s="19"/>
      <c r="AK37">
        <v>36</v>
      </c>
      <c r="AL37">
        <v>1</v>
      </c>
    </row>
    <row r="38" spans="8:38" ht="30" customHeight="1">
      <c r="H38" s="7"/>
      <c r="I38" s="7"/>
      <c r="J38" s="7"/>
      <c r="Q38" s="19"/>
      <c r="R38" s="19"/>
      <c r="S38" s="19"/>
      <c r="AK38">
        <v>37</v>
      </c>
      <c r="AL38">
        <v>1</v>
      </c>
    </row>
    <row r="39" spans="8:38" ht="17.25">
      <c r="H39" s="7"/>
      <c r="I39" s="7"/>
      <c r="J39" s="7"/>
      <c r="T39" s="19"/>
      <c r="AK39">
        <v>38</v>
      </c>
      <c r="AL39">
        <v>1</v>
      </c>
    </row>
    <row r="40" spans="9:38" ht="17.25">
      <c r="I40" s="7"/>
      <c r="J40" s="7"/>
      <c r="T40" s="19"/>
      <c r="AK40">
        <v>39</v>
      </c>
      <c r="AL40">
        <v>1</v>
      </c>
    </row>
    <row r="41" spans="9:38" ht="13.5">
      <c r="I41" s="7"/>
      <c r="J41" s="7"/>
      <c r="AK41">
        <v>40</v>
      </c>
      <c r="AL41">
        <v>1</v>
      </c>
    </row>
    <row r="42" spans="9:38" ht="13.5">
      <c r="I42" s="7"/>
      <c r="J42" s="7"/>
      <c r="AK42">
        <v>41</v>
      </c>
      <c r="AL42">
        <v>1</v>
      </c>
    </row>
    <row r="43" spans="9:38" ht="13.5">
      <c r="I43" s="7"/>
      <c r="J43" s="7"/>
      <c r="AK43">
        <v>42</v>
      </c>
      <c r="AL43">
        <v>1</v>
      </c>
    </row>
    <row r="44" spans="9:38" ht="13.5">
      <c r="I44" s="7"/>
      <c r="J44" s="7"/>
      <c r="AK44">
        <v>43</v>
      </c>
      <c r="AL44">
        <v>1</v>
      </c>
    </row>
    <row r="45" spans="9:38" ht="13.5">
      <c r="I45" s="7"/>
      <c r="J45" s="7"/>
      <c r="AK45">
        <v>44</v>
      </c>
      <c r="AL45">
        <v>1</v>
      </c>
    </row>
    <row r="46" spans="9:38" ht="13.5">
      <c r="I46" s="7"/>
      <c r="J46" s="7"/>
      <c r="AK46">
        <v>45</v>
      </c>
      <c r="AL46">
        <v>1</v>
      </c>
    </row>
    <row r="47" spans="10:38" ht="13.5">
      <c r="J47" s="7"/>
      <c r="AK47">
        <v>46</v>
      </c>
      <c r="AL47">
        <v>1</v>
      </c>
    </row>
    <row r="48" spans="37:38" ht="13.5">
      <c r="AK48">
        <v>47</v>
      </c>
      <c r="AL48">
        <v>1</v>
      </c>
    </row>
    <row r="49" spans="37:38" ht="13.5">
      <c r="AK49">
        <v>48</v>
      </c>
      <c r="AL49">
        <v>1</v>
      </c>
    </row>
    <row r="50" spans="37:38" ht="13.5" customHeight="1">
      <c r="AK50">
        <v>49</v>
      </c>
      <c r="AL50">
        <v>1</v>
      </c>
    </row>
    <row r="51" spans="37:38" ht="13.5">
      <c r="AK51">
        <v>50</v>
      </c>
      <c r="AL51">
        <v>1</v>
      </c>
    </row>
    <row r="52" spans="37:38" ht="13.5">
      <c r="AK52">
        <v>51</v>
      </c>
      <c r="AL52">
        <v>1</v>
      </c>
    </row>
    <row r="53" spans="37:38" ht="13.5">
      <c r="AK53">
        <v>52</v>
      </c>
      <c r="AL53">
        <v>1</v>
      </c>
    </row>
    <row r="54" spans="37:38" ht="13.5">
      <c r="AK54">
        <v>53</v>
      </c>
      <c r="AL54">
        <v>1</v>
      </c>
    </row>
    <row r="55" spans="37:38" ht="13.5">
      <c r="AK55">
        <v>54</v>
      </c>
      <c r="AL55">
        <v>1</v>
      </c>
    </row>
    <row r="56" spans="37:38" ht="13.5">
      <c r="AK56">
        <v>55</v>
      </c>
      <c r="AL56">
        <v>1</v>
      </c>
    </row>
    <row r="57" spans="37:38" ht="13.5">
      <c r="AK57">
        <v>56</v>
      </c>
      <c r="AL57">
        <v>1</v>
      </c>
    </row>
    <row r="58" spans="37:38" ht="13.5">
      <c r="AK58">
        <v>57</v>
      </c>
      <c r="AL58">
        <v>1</v>
      </c>
    </row>
    <row r="59" spans="37:38" ht="13.5">
      <c r="AK59">
        <v>58</v>
      </c>
      <c r="AL59">
        <v>1</v>
      </c>
    </row>
    <row r="60" spans="37:38" ht="13.5">
      <c r="AK60">
        <v>59</v>
      </c>
      <c r="AL60">
        <v>1</v>
      </c>
    </row>
    <row r="61" spans="37:38" ht="13.5">
      <c r="AK61">
        <v>60</v>
      </c>
      <c r="AL61">
        <v>1</v>
      </c>
    </row>
  </sheetData>
  <sheetProtection/>
  <mergeCells count="27">
    <mergeCell ref="J18:L18"/>
    <mergeCell ref="B3:C3"/>
    <mergeCell ref="D1:K2"/>
    <mergeCell ref="S8:S9"/>
    <mergeCell ref="N31:N32"/>
    <mergeCell ref="K31:K32"/>
    <mergeCell ref="L31:L32"/>
    <mergeCell ref="J6:L6"/>
    <mergeCell ref="G7:L7"/>
    <mergeCell ref="G8:L9"/>
    <mergeCell ref="O12:P12"/>
    <mergeCell ref="G17:I17"/>
    <mergeCell ref="N8:N9"/>
    <mergeCell ref="Q8:Q9"/>
    <mergeCell ref="R8:R9"/>
    <mergeCell ref="O6:P6"/>
    <mergeCell ref="N3:P3"/>
    <mergeCell ref="G23:I23"/>
    <mergeCell ref="G25:L25"/>
    <mergeCell ref="G26:L27"/>
    <mergeCell ref="O18:P18"/>
    <mergeCell ref="O24:P24"/>
    <mergeCell ref="J12:L12"/>
    <mergeCell ref="G13:L13"/>
    <mergeCell ref="G14:L15"/>
    <mergeCell ref="G19:L19"/>
    <mergeCell ref="G20:L21"/>
  </mergeCells>
  <printOptions/>
  <pageMargins left="0.53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岐阜県総合教育センター</dc:creator>
  <cp:keywords/>
  <dc:description/>
  <cp:lastModifiedBy>k.Endou</cp:lastModifiedBy>
  <cp:lastPrinted>2015-06-27T07:26:43Z</cp:lastPrinted>
  <dcterms:created xsi:type="dcterms:W3CDTF">2012-07-25T01:13:21Z</dcterms:created>
  <dcterms:modified xsi:type="dcterms:W3CDTF">2016-02-22T13:42:53Z</dcterms:modified>
  <cp:category/>
  <cp:version/>
  <cp:contentType/>
  <cp:contentStatus/>
</cp:coreProperties>
</file>