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<sst xmlns="http://schemas.openxmlformats.org/spreadsheetml/2006/main" count="77" uniqueCount="25">
  <si>
    <t>時</t>
  </si>
  <si>
    <t>分</t>
  </si>
  <si>
    <t>角度(ラジアン)</t>
  </si>
  <si>
    <t>時針</t>
  </si>
  <si>
    <t>分針</t>
  </si>
  <si>
    <t>Ｘ</t>
  </si>
  <si>
    <t>Ｙ</t>
  </si>
  <si>
    <t>Ｘ</t>
  </si>
  <si>
    <t>文字盤</t>
  </si>
  <si>
    <t>文字盤２</t>
  </si>
  <si>
    <t>①</t>
  </si>
  <si>
    <t>②</t>
  </si>
  <si>
    <t>③</t>
  </si>
  <si>
    <t>こたえ</t>
  </si>
  <si>
    <t>２．時こくと時間</t>
  </si>
  <si>
    <t>　なんぷん</t>
  </si>
  <si>
    <t>　　　年　　組</t>
  </si>
  <si>
    <t>はじめ</t>
  </si>
  <si>
    <t>おわり</t>
  </si>
  <si>
    <t>ふん</t>
  </si>
  <si>
    <t>　　ぷん</t>
  </si>
  <si>
    <t>＝＞</t>
  </si>
  <si>
    <t>　</t>
  </si>
  <si>
    <t>何分かかったでしょう(1)</t>
  </si>
  <si>
    <t>020210 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</si>
</sst>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AR P丸ゴシック体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sz val="8"/>
      <color theme="1"/>
      <name val="Calibri"/>
      <family val="3"/>
    </font>
    <font>
      <b/>
      <sz val="2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8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4" fontId="50" fillId="0" borderId="0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55" fillId="0" borderId="12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9" fillId="0" borderId="15" xfId="0" applyFont="1" applyBorder="1" applyAlignment="1" quotePrefix="1">
      <alignment horizontal="center" vertical="center"/>
    </xf>
    <xf numFmtId="0" fontId="59" fillId="0" borderId="0" xfId="0" applyFont="1" applyBorder="1" applyAlignment="1" quotePrefix="1">
      <alignment horizontal="center" vertical="center"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75"/>
          <c:w val="0.9675"/>
          <c:h val="0.973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Sheet1!$AA$6:$AB$6</c:f>
              <c:numCache/>
            </c:numRef>
          </c:xVal>
          <c:yVal>
            <c:numRef>
              <c:f>Sheet1!$AA$7:$AB$7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Sheet1!$AE$6:$AF$6</c:f>
              <c:numCache/>
            </c:numRef>
          </c:xVal>
          <c:yVal>
            <c:numRef>
              <c:f>Sheet1!$AE$7:$AF$7</c:f>
              <c:numCache/>
            </c:numRef>
          </c:yVal>
          <c:smooth val="0"/>
        </c:ser>
        <c:axId val="57410863"/>
        <c:axId val="46935720"/>
      </c:scatterChart>
      <c:valAx>
        <c:axId val="57410863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46935720"/>
        <c:crosses val="autoZero"/>
        <c:crossBetween val="midCat"/>
        <c:dispUnits/>
        <c:majorUnit val="1"/>
        <c:minorUnit val="1"/>
      </c:valAx>
      <c:valAx>
        <c:axId val="46935720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57410863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Sheet1!$AA$10:$AB$10</c:f>
              <c:numCache/>
            </c:numRef>
          </c:xVal>
          <c:yVal>
            <c:numRef>
              <c:f>Sheet1!$AA$11:$AB$11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Sheet1!$AE$10:$AF$10</c:f>
              <c:numCache/>
            </c:numRef>
          </c:xVal>
          <c:yVal>
            <c:numRef>
              <c:f>Sheet1!$AE$11:$AF$11</c:f>
              <c:numCache/>
            </c:numRef>
          </c:yVal>
          <c:smooth val="0"/>
        </c:ser>
        <c:axId val="57728195"/>
        <c:axId val="49791708"/>
      </c:scatterChart>
      <c:valAx>
        <c:axId val="57728195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49791708"/>
        <c:crosses val="autoZero"/>
        <c:crossBetween val="midCat"/>
        <c:dispUnits/>
        <c:majorUnit val="1"/>
        <c:minorUnit val="1"/>
      </c:valAx>
      <c:valAx>
        <c:axId val="49791708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57728195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Sheet1!$AA$12:$AB$12</c:f>
              <c:numCache/>
            </c:numRef>
          </c:xVal>
          <c:yVal>
            <c:numRef>
              <c:f>Sheet1!$AA$13:$AB$13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Sheet1!$AE$12:$AF$12</c:f>
              <c:numCache/>
            </c:numRef>
          </c:xVal>
          <c:yVal>
            <c:numRef>
              <c:f>Sheet1!$AE$13:$AF$13</c:f>
              <c:numCache/>
            </c:numRef>
          </c:yVal>
          <c:smooth val="0"/>
        </c:ser>
        <c:axId val="45472189"/>
        <c:axId val="6596518"/>
      </c:scatterChart>
      <c:valAx>
        <c:axId val="45472189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6596518"/>
        <c:crosses val="autoZero"/>
        <c:crossBetween val="midCat"/>
        <c:dispUnits/>
        <c:majorUnit val="1"/>
        <c:minorUnit val="1"/>
      </c:valAx>
      <c:valAx>
        <c:axId val="6596518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45472189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Sheet1!$AA$4:$AB$4</c:f>
              <c:numCache/>
            </c:numRef>
          </c:xVal>
          <c:yVal>
            <c:numRef>
              <c:f>Sheet1!$AA$5:$AB$5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Sheet1!$AE$4:$AF$4</c:f>
              <c:numCache/>
            </c:numRef>
          </c:xVal>
          <c:yVal>
            <c:numRef>
              <c:f>Sheet1!$AE$5:$AF$5</c:f>
              <c:numCache/>
            </c:numRef>
          </c:yVal>
          <c:smooth val="0"/>
        </c:ser>
        <c:axId val="59368663"/>
        <c:axId val="64555920"/>
      </c:scatterChart>
      <c:valAx>
        <c:axId val="59368663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64555920"/>
        <c:crosses val="autoZero"/>
        <c:crossBetween val="midCat"/>
        <c:dispUnits/>
        <c:majorUnit val="1"/>
        <c:minorUnit val="1"/>
      </c:valAx>
      <c:valAx>
        <c:axId val="64555920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59368663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Sheet1!$AA$2:$AB$2</c:f>
              <c:numCache/>
            </c:numRef>
          </c:xVal>
          <c:yVal>
            <c:numRef>
              <c:f>Sheet1!$AA$3:$AB$3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Sheet1!$AE$2:$AF$2</c:f>
              <c:numCache/>
            </c:numRef>
          </c:xVal>
          <c:yVal>
            <c:numRef>
              <c:f>Sheet1!$AE$3:$AF$3</c:f>
              <c:numCache/>
            </c:numRef>
          </c:yVal>
          <c:smooth val="0"/>
        </c:ser>
        <c:axId val="44132369"/>
        <c:axId val="61647002"/>
      </c:scatterChart>
      <c:valAx>
        <c:axId val="44132369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61647002"/>
        <c:crosses val="autoZero"/>
        <c:crossBetween val="midCat"/>
        <c:dispUnits/>
        <c:majorUnit val="1"/>
        <c:minorUnit val="1"/>
      </c:valAx>
      <c:valAx>
        <c:axId val="61647002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44132369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11725"/>
          <c:w val="0.819"/>
          <c:h val="0.831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85"/>
          <c:w val="0.94775"/>
          <c:h val="0.95775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"/>
          <c:w val="0.9675"/>
          <c:h val="0.971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Sheet1!$AA$8:$AB$8</c:f>
              <c:numCache/>
            </c:numRef>
          </c:xVal>
          <c:yVal>
            <c:numRef>
              <c:f>Sheet1!$AA$9:$AB$9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Sheet1!$AE$8:$AF$8</c:f>
              <c:numCache/>
            </c:numRef>
          </c:xVal>
          <c:yVal>
            <c:numRef>
              <c:f>Sheet1!$AE$9:$AF$9</c:f>
              <c:numCache/>
            </c:numRef>
          </c:yVal>
          <c:smooth val="0"/>
        </c:ser>
        <c:axId val="19768297"/>
        <c:axId val="43696946"/>
      </c:scatterChart>
      <c:valAx>
        <c:axId val="19768297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43696946"/>
        <c:crosses val="autoZero"/>
        <c:crossBetween val="midCat"/>
        <c:dispUnits/>
        <c:majorUnit val="1"/>
        <c:minorUnit val="1"/>
      </c:valAx>
      <c:valAx>
        <c:axId val="43696946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19768297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15</xdr:row>
      <xdr:rowOff>219075</xdr:rowOff>
    </xdr:from>
    <xdr:ext cx="1428750" cy="1619250"/>
    <xdr:graphicFrame>
      <xdr:nvGraphicFramePr>
        <xdr:cNvPr id="1" name="グラフ 53"/>
        <xdr:cNvGraphicFramePr/>
      </xdr:nvGraphicFramePr>
      <xdr:xfrm>
        <a:off x="466725" y="4229100"/>
        <a:ext cx="14287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295275</xdr:colOff>
      <xdr:row>14</xdr:row>
      <xdr:rowOff>161925</xdr:rowOff>
    </xdr:from>
    <xdr:ext cx="1743075" cy="1990725"/>
    <xdr:grpSp>
      <xdr:nvGrpSpPr>
        <xdr:cNvPr id="2" name="グループ化 67"/>
        <xdr:cNvGrpSpPr>
          <a:grpSpLocks/>
        </xdr:cNvGrpSpPr>
      </xdr:nvGrpSpPr>
      <xdr:grpSpPr>
        <a:xfrm>
          <a:off x="295275" y="3981450"/>
          <a:ext cx="1743075" cy="1990725"/>
          <a:chOff x="1971674" y="1681162"/>
          <a:chExt cx="3420000" cy="3485278"/>
        </a:xfrm>
        <a:solidFill>
          <a:srgbClr val="FFFFFF"/>
        </a:solidFill>
      </xdr:grpSpPr>
      <xdr:graphicFrame>
        <xdr:nvGraphicFramePr>
          <xdr:cNvPr id="3" name="グラフ 68"/>
          <xdr:cNvGraphicFramePr/>
        </xdr:nvGraphicFramePr>
        <xdr:xfrm>
          <a:off x="1971674" y="1681162"/>
          <a:ext cx="3420000" cy="34199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グラフ 69"/>
          <xdr:cNvGraphicFramePr/>
        </xdr:nvGraphicFramePr>
        <xdr:xfrm>
          <a:off x="2083679" y="1926874"/>
          <a:ext cx="3239595" cy="323956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円/楕円 70"/>
          <xdr:cNvSpPr>
            <a:spLocks/>
          </xdr:cNvSpPr>
        </xdr:nvSpPr>
        <xdr:spPr>
          <a:xfrm>
            <a:off x="2119589" y="1947786"/>
            <a:ext cx="3140415" cy="3135008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7</xdr:col>
      <xdr:colOff>123825</xdr:colOff>
      <xdr:row>15</xdr:row>
      <xdr:rowOff>238125</xdr:rowOff>
    </xdr:from>
    <xdr:ext cx="1428750" cy="1571625"/>
    <xdr:graphicFrame>
      <xdr:nvGraphicFramePr>
        <xdr:cNvPr id="6" name="グラフ 71"/>
        <xdr:cNvGraphicFramePr/>
      </xdr:nvGraphicFramePr>
      <xdr:xfrm>
        <a:off x="2552700" y="4248150"/>
        <a:ext cx="142875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6</xdr:col>
      <xdr:colOff>295275</xdr:colOff>
      <xdr:row>15</xdr:row>
      <xdr:rowOff>9525</xdr:rowOff>
    </xdr:from>
    <xdr:ext cx="1743075" cy="1933575"/>
    <xdr:grpSp>
      <xdr:nvGrpSpPr>
        <xdr:cNvPr id="7" name="グループ化 62"/>
        <xdr:cNvGrpSpPr>
          <a:grpSpLocks/>
        </xdr:cNvGrpSpPr>
      </xdr:nvGrpSpPr>
      <xdr:grpSpPr>
        <a:xfrm>
          <a:off x="2390775" y="4019550"/>
          <a:ext cx="174307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8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9" name="円/楕円 47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0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oneCellAnchor>
  <xdr:oneCellAnchor>
    <xdr:from>
      <xdr:col>0</xdr:col>
      <xdr:colOff>304800</xdr:colOff>
      <xdr:row>22</xdr:row>
      <xdr:rowOff>38100</xdr:rowOff>
    </xdr:from>
    <xdr:ext cx="1743075" cy="1971675"/>
    <xdr:grpSp>
      <xdr:nvGrpSpPr>
        <xdr:cNvPr id="11" name="グループ化 62"/>
        <xdr:cNvGrpSpPr>
          <a:grpSpLocks/>
        </xdr:cNvGrpSpPr>
      </xdr:nvGrpSpPr>
      <xdr:grpSpPr>
        <a:xfrm>
          <a:off x="304800" y="6877050"/>
          <a:ext cx="1743075" cy="19716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2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3" name="円/楕円 45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4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oneCellAnchor>
  <xdr:oneCellAnchor>
    <xdr:from>
      <xdr:col>6</xdr:col>
      <xdr:colOff>295275</xdr:colOff>
      <xdr:row>22</xdr:row>
      <xdr:rowOff>47625</xdr:rowOff>
    </xdr:from>
    <xdr:ext cx="1743075" cy="1971675"/>
    <xdr:grpSp>
      <xdr:nvGrpSpPr>
        <xdr:cNvPr id="15" name="グループ化 62"/>
        <xdr:cNvGrpSpPr>
          <a:grpSpLocks/>
        </xdr:cNvGrpSpPr>
      </xdr:nvGrpSpPr>
      <xdr:grpSpPr>
        <a:xfrm>
          <a:off x="2390775" y="6886575"/>
          <a:ext cx="1743075" cy="19716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6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7" name="円/楕円 50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8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oneCellAnchor>
  <xdr:oneCellAnchor>
    <xdr:from>
      <xdr:col>1</xdr:col>
      <xdr:colOff>133350</xdr:colOff>
      <xdr:row>22</xdr:row>
      <xdr:rowOff>247650</xdr:rowOff>
    </xdr:from>
    <xdr:ext cx="1428750" cy="1647825"/>
    <xdr:graphicFrame>
      <xdr:nvGraphicFramePr>
        <xdr:cNvPr id="19" name="グラフ 1"/>
        <xdr:cNvGraphicFramePr/>
      </xdr:nvGraphicFramePr>
      <xdr:xfrm>
        <a:off x="466725" y="7086600"/>
        <a:ext cx="1428750" cy="1647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7</xdr:col>
      <xdr:colOff>133350</xdr:colOff>
      <xdr:row>22</xdr:row>
      <xdr:rowOff>247650</xdr:rowOff>
    </xdr:from>
    <xdr:ext cx="1428750" cy="1647825"/>
    <xdr:graphicFrame>
      <xdr:nvGraphicFramePr>
        <xdr:cNvPr id="20" name="グラフ 1"/>
        <xdr:cNvGraphicFramePr/>
      </xdr:nvGraphicFramePr>
      <xdr:xfrm>
        <a:off x="2562225" y="7086600"/>
        <a:ext cx="1428750" cy="1647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7</xdr:col>
      <xdr:colOff>114300</xdr:colOff>
      <xdr:row>4</xdr:row>
      <xdr:rowOff>161925</xdr:rowOff>
    </xdr:from>
    <xdr:ext cx="1428750" cy="1866900"/>
    <xdr:graphicFrame>
      <xdr:nvGraphicFramePr>
        <xdr:cNvPr id="21" name="グラフ 1"/>
        <xdr:cNvGraphicFramePr/>
      </xdr:nvGraphicFramePr>
      <xdr:xfrm>
        <a:off x="2543175" y="1285875"/>
        <a:ext cx="1428750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oneCellAnchor>
    <xdr:from>
      <xdr:col>1</xdr:col>
      <xdr:colOff>114300</xdr:colOff>
      <xdr:row>4</xdr:row>
      <xdr:rowOff>171450</xdr:rowOff>
    </xdr:from>
    <xdr:ext cx="1428750" cy="1866900"/>
    <xdr:graphicFrame>
      <xdr:nvGraphicFramePr>
        <xdr:cNvPr id="22" name="グラフ 1"/>
        <xdr:cNvGraphicFramePr/>
      </xdr:nvGraphicFramePr>
      <xdr:xfrm>
        <a:off x="447675" y="1295400"/>
        <a:ext cx="1428750" cy="186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oneCellAnchor>
  <xdr:oneCellAnchor>
    <xdr:from>
      <xdr:col>0</xdr:col>
      <xdr:colOff>285750</xdr:colOff>
      <xdr:row>3</xdr:row>
      <xdr:rowOff>257175</xdr:rowOff>
    </xdr:from>
    <xdr:ext cx="1743075" cy="2181225"/>
    <xdr:grpSp>
      <xdr:nvGrpSpPr>
        <xdr:cNvPr id="23" name="グループ化 62"/>
        <xdr:cNvGrpSpPr>
          <a:grpSpLocks/>
        </xdr:cNvGrpSpPr>
      </xdr:nvGrpSpPr>
      <xdr:grpSpPr>
        <a:xfrm>
          <a:off x="285750" y="1095375"/>
          <a:ext cx="1743075" cy="218122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24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sp>
        <xdr:nvSpPr>
          <xdr:cNvPr id="25" name="円/楕円 58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26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</xdr:grpSp>
    <xdr:clientData/>
  </xdr:oneCellAnchor>
  <xdr:oneCellAnchor>
    <xdr:from>
      <xdr:col>6</xdr:col>
      <xdr:colOff>285750</xdr:colOff>
      <xdr:row>3</xdr:row>
      <xdr:rowOff>238125</xdr:rowOff>
    </xdr:from>
    <xdr:ext cx="1743075" cy="2181225"/>
    <xdr:grpSp>
      <xdr:nvGrpSpPr>
        <xdr:cNvPr id="27" name="グループ化 62"/>
        <xdr:cNvGrpSpPr>
          <a:grpSpLocks/>
        </xdr:cNvGrpSpPr>
      </xdr:nvGrpSpPr>
      <xdr:grpSpPr>
        <a:xfrm>
          <a:off x="2381250" y="1076325"/>
          <a:ext cx="1743075" cy="218122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28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sp>
        <xdr:nvSpPr>
          <xdr:cNvPr id="29" name="円/楕円 62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30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5" width="6.28125" style="0" customWidth="1"/>
    <col min="6" max="6" width="1.28515625" style="0" customWidth="1"/>
    <col min="7" max="7" width="5.00390625" style="0" customWidth="1"/>
    <col min="8" max="11" width="6.28125" style="0" customWidth="1"/>
    <col min="12" max="12" width="5.00390625" style="0" customWidth="1"/>
    <col min="13" max="13" width="4.140625" style="0" customWidth="1"/>
    <col min="14" max="14" width="3.7109375" style="0" customWidth="1"/>
    <col min="15" max="15" width="6.28125" style="0" customWidth="1"/>
    <col min="16" max="16" width="5.8515625" style="0" customWidth="1"/>
    <col min="17" max="17" width="3.7109375" style="0" customWidth="1"/>
    <col min="18" max="18" width="6.8515625" style="0" customWidth="1"/>
    <col min="19" max="19" width="1.28515625" style="0" customWidth="1"/>
    <col min="21" max="21" width="3.421875" style="0" customWidth="1"/>
    <col min="22" max="22" width="3.57421875" style="0" customWidth="1"/>
    <col min="23" max="23" width="4.8515625" style="0" customWidth="1"/>
    <col min="24" max="24" width="13.00390625" style="0" customWidth="1"/>
    <col min="25" max="25" width="1.8515625" style="0" customWidth="1"/>
    <col min="26" max="26" width="2.421875" style="0" customWidth="1"/>
    <col min="27" max="27" width="3.7109375" style="0" customWidth="1"/>
    <col min="28" max="28" width="14.00390625" style="0" bestFit="1" customWidth="1"/>
    <col min="29" max="29" width="1.8515625" style="0" customWidth="1"/>
    <col min="30" max="31" width="2.421875" style="0" customWidth="1"/>
    <col min="32" max="32" width="17.00390625" style="0" bestFit="1" customWidth="1"/>
    <col min="33" max="34" width="3.7109375" style="0" customWidth="1"/>
    <col min="35" max="35" width="2.421875" style="0" customWidth="1"/>
    <col min="36" max="37" width="3.7109375" style="0" customWidth="1"/>
  </cols>
  <sheetData>
    <row r="1" spans="1:36" ht="13.5" customHeight="1">
      <c r="A1" s="10" t="s">
        <v>14</v>
      </c>
      <c r="D1" s="51" t="s">
        <v>15</v>
      </c>
      <c r="E1" s="51"/>
      <c r="F1" s="50"/>
      <c r="G1" s="50"/>
      <c r="H1" s="50"/>
      <c r="I1" s="50"/>
      <c r="J1" s="50"/>
      <c r="K1" s="26"/>
      <c r="L1" s="26"/>
      <c r="M1" s="46" t="s">
        <v>24</v>
      </c>
      <c r="N1" s="47"/>
      <c r="O1" s="47"/>
      <c r="P1" s="47"/>
      <c r="Q1" s="47"/>
      <c r="R1" s="23"/>
      <c r="S1" s="23"/>
      <c r="X1" t="s">
        <v>2</v>
      </c>
      <c r="Z1" t="s">
        <v>3</v>
      </c>
      <c r="AD1" t="s">
        <v>4</v>
      </c>
      <c r="AH1" t="s">
        <v>8</v>
      </c>
      <c r="AJ1" t="s">
        <v>9</v>
      </c>
    </row>
    <row r="2" spans="4:37" s="1" customFormat="1" ht="25.5" customHeight="1">
      <c r="D2" s="56" t="s">
        <v>23</v>
      </c>
      <c r="E2" s="56"/>
      <c r="F2" s="56"/>
      <c r="G2" s="56"/>
      <c r="H2" s="56"/>
      <c r="I2" s="56"/>
      <c r="J2" s="56"/>
      <c r="K2" s="56"/>
      <c r="M2" s="18"/>
      <c r="N2" s="16"/>
      <c r="O2" s="16"/>
      <c r="P2" s="16"/>
      <c r="Q2" s="16"/>
      <c r="R2" s="16"/>
      <c r="S2" s="16"/>
      <c r="U2" s="5" t="s">
        <v>10</v>
      </c>
      <c r="V2" s="5" t="s">
        <v>0</v>
      </c>
      <c r="W2" s="5">
        <f>AA16</f>
        <v>10</v>
      </c>
      <c r="X2" s="1">
        <f>2*PI()/12*(MOD(W2,12)+W3/60)</f>
        <v>5.454153912482279</v>
      </c>
      <c r="Z2" s="1" t="s">
        <v>7</v>
      </c>
      <c r="AA2" s="1">
        <v>0</v>
      </c>
      <c r="AB2" s="1">
        <f>SIN(X2)*0.8</f>
        <v>-0.5898218694480998</v>
      </c>
      <c r="AD2" s="1" t="s">
        <v>5</v>
      </c>
      <c r="AE2" s="1">
        <v>0</v>
      </c>
      <c r="AF2" s="1">
        <f>SIN(X3)</f>
        <v>0.49999999999999994</v>
      </c>
      <c r="AH2" s="1">
        <v>1</v>
      </c>
      <c r="AI2" s="1">
        <v>1</v>
      </c>
      <c r="AJ2" s="1">
        <v>1</v>
      </c>
      <c r="AK2" s="1">
        <v>1</v>
      </c>
    </row>
    <row r="3" spans="1:37" ht="27" customHeight="1">
      <c r="A3" s="1"/>
      <c r="B3" s="43">
        <f ca="1">TODAY()</f>
        <v>42182</v>
      </c>
      <c r="C3" s="43"/>
      <c r="E3" s="11" t="s">
        <v>16</v>
      </c>
      <c r="F3" s="3"/>
      <c r="G3" s="15"/>
      <c r="H3" s="15"/>
      <c r="I3" s="3"/>
      <c r="J3" s="3"/>
      <c r="K3" s="28"/>
      <c r="L3" s="28"/>
      <c r="M3" s="44" t="s">
        <v>13</v>
      </c>
      <c r="N3" s="45"/>
      <c r="O3" s="45"/>
      <c r="P3" s="45"/>
      <c r="Q3" s="45"/>
      <c r="R3" s="30"/>
      <c r="S3" s="30"/>
      <c r="V3" t="s">
        <v>1</v>
      </c>
      <c r="W3" s="5">
        <f ca="1">INT(RAND()*6)*5+5</f>
        <v>25</v>
      </c>
      <c r="X3">
        <f>2*PI()*W3/60</f>
        <v>2.6179938779914944</v>
      </c>
      <c r="Z3" t="s">
        <v>6</v>
      </c>
      <c r="AA3">
        <v>0</v>
      </c>
      <c r="AB3">
        <f>COS(X2)*0.8</f>
        <v>0.5404721660925276</v>
      </c>
      <c r="AD3" t="s">
        <v>6</v>
      </c>
      <c r="AE3">
        <v>0</v>
      </c>
      <c r="AF3">
        <f>COS(X3)</f>
        <v>-0.8660254037844387</v>
      </c>
      <c r="AH3">
        <v>2</v>
      </c>
      <c r="AI3">
        <v>1</v>
      </c>
      <c r="AJ3">
        <v>2</v>
      </c>
      <c r="AK3">
        <v>1</v>
      </c>
    </row>
    <row r="4" spans="7:37" ht="22.5" customHeight="1">
      <c r="G4" s="7"/>
      <c r="H4" s="7"/>
      <c r="I4" s="7"/>
      <c r="J4" s="7"/>
      <c r="K4" s="9"/>
      <c r="M4" s="17"/>
      <c r="N4" s="7"/>
      <c r="O4" s="7"/>
      <c r="P4" s="61" t="s">
        <v>19</v>
      </c>
      <c r="Q4" s="7"/>
      <c r="R4" s="7"/>
      <c r="S4" s="7"/>
      <c r="V4" s="5" t="s">
        <v>0</v>
      </c>
      <c r="W4" s="5">
        <f>W2</f>
        <v>10</v>
      </c>
      <c r="X4" s="1">
        <f>2*PI()/12*(MOD(W4,12)+W5/60)</f>
        <v>5.672320068981571</v>
      </c>
      <c r="Y4" s="1"/>
      <c r="Z4" s="1" t="s">
        <v>7</v>
      </c>
      <c r="AA4" s="1">
        <v>0</v>
      </c>
      <c r="AB4" s="1">
        <f>SIN(X4)*0.8</f>
        <v>-0.4588611490808372</v>
      </c>
      <c r="AC4" s="1"/>
      <c r="AD4" s="1" t="s">
        <v>5</v>
      </c>
      <c r="AE4" s="1">
        <v>0</v>
      </c>
      <c r="AF4" s="1">
        <f>SIN(X5)</f>
        <v>-0.8660254037844386</v>
      </c>
      <c r="AH4">
        <v>3</v>
      </c>
      <c r="AI4">
        <v>1</v>
      </c>
      <c r="AJ4">
        <v>3</v>
      </c>
      <c r="AK4">
        <v>1</v>
      </c>
    </row>
    <row r="5" spans="1:37" ht="30" customHeight="1">
      <c r="A5" s="25" t="s">
        <v>10</v>
      </c>
      <c r="B5" s="19"/>
      <c r="C5" s="2"/>
      <c r="G5" s="24"/>
      <c r="H5" s="7"/>
      <c r="I5" s="7"/>
      <c r="J5" s="7"/>
      <c r="K5" s="13"/>
      <c r="L5" s="12"/>
      <c r="M5" s="29" t="s">
        <v>10</v>
      </c>
      <c r="N5" s="24"/>
      <c r="O5" s="31">
        <f>W5-W3</f>
        <v>25</v>
      </c>
      <c r="P5" s="24" t="s">
        <v>1</v>
      </c>
      <c r="Q5" s="24"/>
      <c r="R5" s="24"/>
      <c r="S5" s="24"/>
      <c r="V5" t="s">
        <v>1</v>
      </c>
      <c r="W5" s="5">
        <f ca="1">W3+INT(RAND()*(11-W3/5))*5+5</f>
        <v>50</v>
      </c>
      <c r="X5">
        <f>2*PI()*W5/60</f>
        <v>5.235987755982989</v>
      </c>
      <c r="Z5" t="s">
        <v>6</v>
      </c>
      <c r="AA5">
        <v>0</v>
      </c>
      <c r="AB5">
        <f>COS(X4)*0.8</f>
        <v>0.6553216354311933</v>
      </c>
      <c r="AD5" t="s">
        <v>6</v>
      </c>
      <c r="AE5">
        <v>0</v>
      </c>
      <c r="AF5">
        <f>COS(X5)</f>
        <v>0.5000000000000001</v>
      </c>
      <c r="AH5">
        <v>4</v>
      </c>
      <c r="AI5">
        <v>1</v>
      </c>
      <c r="AJ5">
        <v>4</v>
      </c>
      <c r="AK5">
        <v>1</v>
      </c>
    </row>
    <row r="6" spans="7:37" ht="25.5">
      <c r="G6" s="7"/>
      <c r="H6" s="7"/>
      <c r="I6" s="7"/>
      <c r="J6" s="7"/>
      <c r="K6" s="13"/>
      <c r="L6" s="12"/>
      <c r="M6" s="29"/>
      <c r="N6" s="24"/>
      <c r="O6" s="31"/>
      <c r="P6" s="24"/>
      <c r="Q6" s="24"/>
      <c r="R6" s="24"/>
      <c r="S6" s="13"/>
      <c r="U6" t="s">
        <v>11</v>
      </c>
      <c r="V6" s="5" t="s">
        <v>0</v>
      </c>
      <c r="W6" s="5">
        <f>AA18</f>
        <v>2</v>
      </c>
      <c r="X6" s="1">
        <f>2*PI()/12*(MOD(W6,12)+W7/60)</f>
        <v>1.3526301702956054</v>
      </c>
      <c r="Y6" s="1"/>
      <c r="Z6" s="1" t="s">
        <v>7</v>
      </c>
      <c r="AA6" s="1">
        <v>0</v>
      </c>
      <c r="AB6" s="1">
        <f>SIN(X6)*0.8</f>
        <v>0.7810368056959467</v>
      </c>
      <c r="AC6" s="1"/>
      <c r="AD6" s="1" t="s">
        <v>5</v>
      </c>
      <c r="AE6" s="1">
        <v>0</v>
      </c>
      <c r="AF6" s="1">
        <f>SIN(X7)</f>
        <v>-0.4999999999999997</v>
      </c>
      <c r="AH6">
        <v>5</v>
      </c>
      <c r="AI6">
        <v>1</v>
      </c>
      <c r="AJ6">
        <v>5</v>
      </c>
      <c r="AK6">
        <v>1</v>
      </c>
    </row>
    <row r="7" spans="7:37" ht="21.75" customHeight="1">
      <c r="G7" s="7"/>
      <c r="H7" s="7"/>
      <c r="I7" s="7"/>
      <c r="J7" s="7"/>
      <c r="M7" s="27"/>
      <c r="N7" s="13"/>
      <c r="O7" s="13"/>
      <c r="P7" s="13"/>
      <c r="Q7" s="13"/>
      <c r="R7" s="13"/>
      <c r="S7" s="7"/>
      <c r="V7" t="s">
        <v>1</v>
      </c>
      <c r="W7" s="5">
        <f ca="1">INT(RAND()*9)*5+5</f>
        <v>35</v>
      </c>
      <c r="X7">
        <f>2*PI()*W7/60</f>
        <v>3.665191429188092</v>
      </c>
      <c r="Z7" t="s">
        <v>6</v>
      </c>
      <c r="AA7">
        <v>0</v>
      </c>
      <c r="AB7">
        <f>COS(X6)*0.8</f>
        <v>0.17315169115048235</v>
      </c>
      <c r="AD7" t="s">
        <v>6</v>
      </c>
      <c r="AE7">
        <v>0</v>
      </c>
      <c r="AF7">
        <f>COS(X7)</f>
        <v>-0.8660254037844388</v>
      </c>
      <c r="AH7">
        <v>6</v>
      </c>
      <c r="AI7">
        <v>1</v>
      </c>
      <c r="AJ7">
        <v>6</v>
      </c>
      <c r="AK7">
        <v>1</v>
      </c>
    </row>
    <row r="8" spans="7:37" ht="25.5">
      <c r="G8" s="7"/>
      <c r="H8" s="7"/>
      <c r="I8" s="7"/>
      <c r="J8" s="7"/>
      <c r="M8" s="48"/>
      <c r="N8" s="7"/>
      <c r="O8" s="49"/>
      <c r="P8" s="39"/>
      <c r="Q8" s="49"/>
      <c r="R8" s="39"/>
      <c r="S8" s="7"/>
      <c r="V8" s="5" t="s">
        <v>0</v>
      </c>
      <c r="W8" s="5">
        <f>W6</f>
        <v>2</v>
      </c>
      <c r="X8" s="1">
        <f>2*PI()/12*(MOD(W8,12)+W9/60)</f>
        <v>1.48352986419518</v>
      </c>
      <c r="Y8" s="1"/>
      <c r="Z8" s="1" t="s">
        <v>7</v>
      </c>
      <c r="AA8" s="1">
        <v>0</v>
      </c>
      <c r="AB8" s="1">
        <f>SIN(X8)*0.8</f>
        <v>0.7969557584733965</v>
      </c>
      <c r="AC8" s="1"/>
      <c r="AD8" s="1" t="s">
        <v>5</v>
      </c>
      <c r="AE8" s="1">
        <v>0</v>
      </c>
      <c r="AF8" s="1">
        <f>SIN(X9)</f>
        <v>-0.8660254037844386</v>
      </c>
      <c r="AH8">
        <v>7</v>
      </c>
      <c r="AI8">
        <v>1</v>
      </c>
      <c r="AJ8">
        <v>7</v>
      </c>
      <c r="AK8">
        <v>1</v>
      </c>
    </row>
    <row r="9" spans="7:37" ht="25.5">
      <c r="G9" s="7"/>
      <c r="H9" s="7"/>
      <c r="I9" s="7"/>
      <c r="J9" s="7"/>
      <c r="K9" s="4"/>
      <c r="M9" s="48"/>
      <c r="N9" s="7"/>
      <c r="O9" s="49"/>
      <c r="P9" s="39"/>
      <c r="Q9" s="49"/>
      <c r="R9" s="39"/>
      <c r="S9" s="7"/>
      <c r="V9" t="s">
        <v>1</v>
      </c>
      <c r="W9" s="5">
        <f ca="1">W7+INT(RAND()*(60-W7))</f>
        <v>50</v>
      </c>
      <c r="X9">
        <f>2*PI()*W9/60</f>
        <v>5.235987755982989</v>
      </c>
      <c r="Z9" t="s">
        <v>6</v>
      </c>
      <c r="AA9">
        <v>0</v>
      </c>
      <c r="AB9">
        <f>COS(X8)*0.8</f>
        <v>0.0697245941981267</v>
      </c>
      <c r="AD9" t="s">
        <v>6</v>
      </c>
      <c r="AE9">
        <v>0</v>
      </c>
      <c r="AF9">
        <f>COS(X9)</f>
        <v>0.5000000000000001</v>
      </c>
      <c r="AH9">
        <v>8</v>
      </c>
      <c r="AI9">
        <v>1</v>
      </c>
      <c r="AJ9">
        <v>8</v>
      </c>
      <c r="AK9">
        <v>1</v>
      </c>
    </row>
    <row r="10" spans="6:37" ht="17.25">
      <c r="F10" s="7"/>
      <c r="G10" s="7"/>
      <c r="H10" s="7"/>
      <c r="I10" s="7"/>
      <c r="J10" s="7"/>
      <c r="K10" s="13"/>
      <c r="L10" s="12"/>
      <c r="M10" s="17"/>
      <c r="N10" s="7"/>
      <c r="O10" s="7"/>
      <c r="P10" s="7"/>
      <c r="Q10" s="7"/>
      <c r="R10" s="7"/>
      <c r="S10" s="13"/>
      <c r="U10" t="s">
        <v>12</v>
      </c>
      <c r="V10" s="5" t="s">
        <v>0</v>
      </c>
      <c r="W10" s="5">
        <f>AA20</f>
        <v>4</v>
      </c>
      <c r="X10" s="1">
        <f>2*PI()/12*(MOD(W10,12)+W11/60)</f>
        <v>2.268928027592628</v>
      </c>
      <c r="Y10" s="1"/>
      <c r="Z10" s="1" t="s">
        <v>5</v>
      </c>
      <c r="AA10" s="1">
        <v>0</v>
      </c>
      <c r="AB10" s="1">
        <f>SIN(X10)*0.8</f>
        <v>0.6128355544951827</v>
      </c>
      <c r="AC10" s="1"/>
      <c r="AD10" s="1" t="s">
        <v>5</v>
      </c>
      <c r="AE10" s="1">
        <v>0</v>
      </c>
      <c r="AF10" s="1">
        <f>SIN(X11)</f>
        <v>0.8660254037844387</v>
      </c>
      <c r="AH10">
        <v>9</v>
      </c>
      <c r="AI10">
        <v>1</v>
      </c>
      <c r="AJ10">
        <v>9</v>
      </c>
      <c r="AK10">
        <v>1</v>
      </c>
    </row>
    <row r="11" spans="8:37" ht="13.5" customHeight="1">
      <c r="H11" s="7"/>
      <c r="I11" s="7"/>
      <c r="J11" s="14"/>
      <c r="K11" s="13"/>
      <c r="L11" s="12"/>
      <c r="M11" s="27"/>
      <c r="N11" s="13"/>
      <c r="O11" s="13"/>
      <c r="P11" s="13"/>
      <c r="Q11" s="13"/>
      <c r="R11" s="13"/>
      <c r="S11" s="13"/>
      <c r="V11" t="s">
        <v>1</v>
      </c>
      <c r="W11" s="5">
        <f ca="1">INT(RAND()*40)+1</f>
        <v>20</v>
      </c>
      <c r="X11">
        <f>2*PI()*W11/60</f>
        <v>2.0943951023931953</v>
      </c>
      <c r="Z11" t="s">
        <v>6</v>
      </c>
      <c r="AA11">
        <v>0</v>
      </c>
      <c r="AB11">
        <f>COS(X10)*0.8</f>
        <v>-0.5142300877492313</v>
      </c>
      <c r="AD11" t="s">
        <v>6</v>
      </c>
      <c r="AE11">
        <v>0</v>
      </c>
      <c r="AF11">
        <f>COS(X11)</f>
        <v>-0.4999999999999998</v>
      </c>
      <c r="AH11">
        <v>10</v>
      </c>
      <c r="AI11">
        <v>1</v>
      </c>
      <c r="AJ11">
        <v>10</v>
      </c>
      <c r="AK11">
        <v>1</v>
      </c>
    </row>
    <row r="12" spans="7:37" ht="8.25" customHeight="1">
      <c r="G12" s="7"/>
      <c r="H12" s="57" t="s">
        <v>20</v>
      </c>
      <c r="I12" s="7"/>
      <c r="J12" s="7"/>
      <c r="M12" s="27"/>
      <c r="N12" s="13"/>
      <c r="O12" s="13"/>
      <c r="P12" s="13"/>
      <c r="Q12" s="13"/>
      <c r="R12" s="13"/>
      <c r="S12" s="7"/>
      <c r="V12" s="5" t="s">
        <v>0</v>
      </c>
      <c r="W12" s="5">
        <f>W10</f>
        <v>4</v>
      </c>
      <c r="X12" s="1">
        <f>2*PI()/12*(MOD(W12,12)+W13/60)</f>
        <v>2.3649211364523164</v>
      </c>
      <c r="Y12" s="1"/>
      <c r="Z12" s="1" t="s">
        <v>5</v>
      </c>
      <c r="AA12" s="1">
        <v>0</v>
      </c>
      <c r="AB12" s="1">
        <f>SIN(X12)*0.8</f>
        <v>0.5607274114398808</v>
      </c>
      <c r="AC12" s="1"/>
      <c r="AD12" s="1" t="s">
        <v>5</v>
      </c>
      <c r="AE12" s="1">
        <v>0</v>
      </c>
      <c r="AF12" s="1">
        <f>SIN(X13)</f>
        <v>-0.10452846326765305</v>
      </c>
      <c r="AH12">
        <v>11</v>
      </c>
      <c r="AI12">
        <v>1</v>
      </c>
      <c r="AJ12">
        <v>11</v>
      </c>
      <c r="AK12">
        <v>1</v>
      </c>
    </row>
    <row r="13" spans="7:37" ht="7.5" customHeight="1">
      <c r="G13" s="7"/>
      <c r="H13" s="58"/>
      <c r="I13" s="7"/>
      <c r="J13" s="7"/>
      <c r="M13" s="17"/>
      <c r="N13" s="7"/>
      <c r="O13" s="7"/>
      <c r="P13" s="7"/>
      <c r="Q13" s="7"/>
      <c r="R13" s="7"/>
      <c r="S13" s="7"/>
      <c r="V13" t="s">
        <v>1</v>
      </c>
      <c r="W13" s="5">
        <f ca="1">W11+INT(RAND()*(60-W11))+1</f>
        <v>31</v>
      </c>
      <c r="X13">
        <f>2*PI()*W13/60</f>
        <v>3.2463124087094526</v>
      </c>
      <c r="Z13" t="s">
        <v>6</v>
      </c>
      <c r="AA13">
        <v>0</v>
      </c>
      <c r="AB13">
        <f>COS(X12)*0.8</f>
        <v>-0.5706003593233452</v>
      </c>
      <c r="AD13" t="s">
        <v>6</v>
      </c>
      <c r="AE13">
        <v>0</v>
      </c>
      <c r="AF13">
        <f>COS(X13)</f>
        <v>-0.9945218953682734</v>
      </c>
      <c r="AH13">
        <v>12</v>
      </c>
      <c r="AI13">
        <v>1</v>
      </c>
      <c r="AJ13">
        <v>12</v>
      </c>
      <c r="AK13">
        <v>1</v>
      </c>
    </row>
    <row r="14" spans="1:37" ht="37.5" customHeight="1">
      <c r="A14" s="52"/>
      <c r="B14" s="41" t="s">
        <v>17</v>
      </c>
      <c r="C14" s="41"/>
      <c r="D14" s="59" t="s">
        <v>21</v>
      </c>
      <c r="E14" s="53" t="s">
        <v>1</v>
      </c>
      <c r="F14" s="54"/>
      <c r="G14" s="54"/>
      <c r="H14" s="55"/>
      <c r="I14" s="60" t="s">
        <v>21</v>
      </c>
      <c r="J14" s="41" t="s">
        <v>18</v>
      </c>
      <c r="K14" s="41"/>
      <c r="L14" s="52"/>
      <c r="M14" s="17"/>
      <c r="N14" s="7"/>
      <c r="O14" s="7"/>
      <c r="P14" s="7"/>
      <c r="Q14" s="7"/>
      <c r="R14" s="7"/>
      <c r="S14" s="7"/>
      <c r="AJ14">
        <v>13</v>
      </c>
      <c r="AK14">
        <v>1</v>
      </c>
    </row>
    <row r="15" spans="1:37" ht="15" customHeight="1">
      <c r="A15" s="20"/>
      <c r="B15" s="19"/>
      <c r="C15" s="2"/>
      <c r="G15" s="7"/>
      <c r="H15" s="7"/>
      <c r="I15" s="7"/>
      <c r="J15" s="7"/>
      <c r="M15" s="17"/>
      <c r="N15" s="7"/>
      <c r="O15" s="7"/>
      <c r="P15" s="7"/>
      <c r="Q15" s="7"/>
      <c r="R15" s="7"/>
      <c r="S15" s="7"/>
      <c r="AJ15">
        <v>14</v>
      </c>
      <c r="AK15">
        <v>1</v>
      </c>
    </row>
    <row r="16" spans="1:37" ht="30" customHeight="1">
      <c r="A16" s="25" t="s">
        <v>11</v>
      </c>
      <c r="G16" s="24"/>
      <c r="H16" s="7"/>
      <c r="I16" s="7"/>
      <c r="J16" s="7"/>
      <c r="M16" s="29" t="s">
        <v>11</v>
      </c>
      <c r="N16" s="7"/>
      <c r="O16" s="37">
        <f>W9-W7</f>
        <v>15</v>
      </c>
      <c r="P16" s="38" t="s">
        <v>1</v>
      </c>
      <c r="Q16" s="31"/>
      <c r="R16" s="36"/>
      <c r="S16" s="7"/>
      <c r="X16">
        <f ca="1">RAND()</f>
        <v>0.23292321369556512</v>
      </c>
      <c r="AA16">
        <f>RANK(X16,$X$16:$X$27)</f>
        <v>10</v>
      </c>
      <c r="AJ16">
        <v>15</v>
      </c>
      <c r="AK16">
        <v>1</v>
      </c>
    </row>
    <row r="17" spans="7:37" ht="50.25" customHeight="1">
      <c r="G17" s="7"/>
      <c r="H17" s="7"/>
      <c r="I17" s="7"/>
      <c r="J17" s="7"/>
      <c r="M17" s="17"/>
      <c r="N17" s="7"/>
      <c r="O17" s="7"/>
      <c r="P17" s="7"/>
      <c r="Q17" s="7"/>
      <c r="R17" s="7"/>
      <c r="S17" s="7"/>
      <c r="X17">
        <f aca="true" ca="1" t="shared" si="0" ref="X17:X27">RAND()</f>
        <v>0.6163307001256264</v>
      </c>
      <c r="AA17">
        <f aca="true" t="shared" si="1" ref="AA17:AA27">RANK(X17,$X$16:$X$27)</f>
        <v>5</v>
      </c>
      <c r="AJ17">
        <v>16</v>
      </c>
      <c r="AK17">
        <v>1</v>
      </c>
    </row>
    <row r="18" spans="7:37" ht="30" customHeight="1">
      <c r="G18" s="7"/>
      <c r="H18" s="7"/>
      <c r="I18" s="7"/>
      <c r="J18" s="7"/>
      <c r="M18" s="29"/>
      <c r="N18" s="7"/>
      <c r="O18" s="32"/>
      <c r="P18" s="36"/>
      <c r="Q18" s="31"/>
      <c r="R18" s="36"/>
      <c r="S18" s="7"/>
      <c r="X18">
        <f ca="1" t="shared" si="0"/>
        <v>0.8746420294258774</v>
      </c>
      <c r="AA18">
        <f t="shared" si="1"/>
        <v>2</v>
      </c>
      <c r="AJ18">
        <v>17</v>
      </c>
      <c r="AK18">
        <v>1</v>
      </c>
    </row>
    <row r="19" spans="7:37" ht="30" customHeight="1">
      <c r="G19" s="7"/>
      <c r="H19" s="7"/>
      <c r="I19" s="7"/>
      <c r="J19" s="7"/>
      <c r="K19" s="4"/>
      <c r="M19" s="17"/>
      <c r="N19" s="7"/>
      <c r="O19" s="7"/>
      <c r="P19" s="7"/>
      <c r="Q19" s="7"/>
      <c r="R19" s="7"/>
      <c r="S19" s="7"/>
      <c r="X19">
        <f ca="1" t="shared" si="0"/>
        <v>0.8469384507430653</v>
      </c>
      <c r="AA19">
        <f t="shared" si="1"/>
        <v>3</v>
      </c>
      <c r="AJ19">
        <v>18</v>
      </c>
      <c r="AK19">
        <v>1</v>
      </c>
    </row>
    <row r="20" spans="1:37" ht="30" customHeight="1">
      <c r="A20" s="6"/>
      <c r="G20" s="7"/>
      <c r="H20" s="7"/>
      <c r="I20" s="7"/>
      <c r="J20" s="7"/>
      <c r="K20" s="13"/>
      <c r="L20" s="34"/>
      <c r="M20" s="27"/>
      <c r="N20" s="22"/>
      <c r="O20" s="22"/>
      <c r="P20" s="22"/>
      <c r="Q20" s="22"/>
      <c r="R20" s="22"/>
      <c r="S20" s="22"/>
      <c r="X20">
        <f ca="1" t="shared" si="0"/>
        <v>0.7384432567969154</v>
      </c>
      <c r="AA20">
        <f t="shared" si="1"/>
        <v>4</v>
      </c>
      <c r="AJ20">
        <v>19</v>
      </c>
      <c r="AK20">
        <v>1</v>
      </c>
    </row>
    <row r="21" spans="1:37" ht="37.5" customHeight="1">
      <c r="A21" s="52"/>
      <c r="B21" s="41" t="s">
        <v>17</v>
      </c>
      <c r="C21" s="41"/>
      <c r="D21" s="59" t="s">
        <v>21</v>
      </c>
      <c r="E21" s="53" t="s">
        <v>1</v>
      </c>
      <c r="F21" s="54"/>
      <c r="G21" s="54"/>
      <c r="H21" s="55"/>
      <c r="I21" s="60" t="s">
        <v>21</v>
      </c>
      <c r="J21" s="41" t="s">
        <v>18</v>
      </c>
      <c r="K21" s="41"/>
      <c r="L21" s="52"/>
      <c r="M21" s="17"/>
      <c r="N21" s="7"/>
      <c r="O21" s="7"/>
      <c r="P21" s="7"/>
      <c r="Q21" s="7"/>
      <c r="R21" s="7"/>
      <c r="S21" s="7"/>
      <c r="X21">
        <f ca="1" t="shared" si="0"/>
        <v>0.9511767296612532</v>
      </c>
      <c r="AA21">
        <f t="shared" si="1"/>
        <v>1</v>
      </c>
      <c r="AJ21">
        <v>13</v>
      </c>
      <c r="AK21">
        <v>1</v>
      </c>
    </row>
    <row r="22" spans="7:37" ht="15" customHeight="1">
      <c r="G22" s="7"/>
      <c r="H22" s="7"/>
      <c r="I22" s="7"/>
      <c r="J22" s="7"/>
      <c r="M22" s="17"/>
      <c r="N22" s="7"/>
      <c r="O22" s="7"/>
      <c r="P22" s="7"/>
      <c r="Q22" s="7"/>
      <c r="R22" s="7"/>
      <c r="S22" s="7"/>
      <c r="X22">
        <f ca="1" t="shared" si="0"/>
        <v>0.4639301187944235</v>
      </c>
      <c r="AA22">
        <f t="shared" si="1"/>
        <v>6</v>
      </c>
      <c r="AJ22">
        <v>21</v>
      </c>
      <c r="AK22">
        <v>1</v>
      </c>
    </row>
    <row r="23" spans="1:37" ht="30" customHeight="1">
      <c r="A23" s="25" t="s">
        <v>12</v>
      </c>
      <c r="G23" s="24" t="s">
        <v>22</v>
      </c>
      <c r="H23" s="7"/>
      <c r="I23" s="7"/>
      <c r="J23" s="7"/>
      <c r="M23" s="29" t="s">
        <v>12</v>
      </c>
      <c r="N23" s="7"/>
      <c r="O23" s="32">
        <f>W13-W11</f>
        <v>11</v>
      </c>
      <c r="P23" s="38" t="s">
        <v>1</v>
      </c>
      <c r="Q23" s="31"/>
      <c r="R23" s="36"/>
      <c r="S23" s="7"/>
      <c r="X23">
        <f ca="1" t="shared" si="0"/>
        <v>0.3912351706528252</v>
      </c>
      <c r="AA23">
        <f t="shared" si="1"/>
        <v>7</v>
      </c>
      <c r="AJ23">
        <v>22</v>
      </c>
      <c r="AK23">
        <v>1</v>
      </c>
    </row>
    <row r="24" spans="7:37" ht="30" customHeight="1">
      <c r="G24" s="7"/>
      <c r="H24" s="7"/>
      <c r="I24" s="7"/>
      <c r="J24" s="7"/>
      <c r="K24" s="4"/>
      <c r="M24" s="17"/>
      <c r="N24" s="7"/>
      <c r="O24" s="7"/>
      <c r="P24" s="24"/>
      <c r="Q24" s="7"/>
      <c r="R24" s="7"/>
      <c r="S24" s="7"/>
      <c r="X24">
        <f ca="1" t="shared" si="0"/>
        <v>0.02528565352570067</v>
      </c>
      <c r="AA24">
        <f t="shared" si="1"/>
        <v>12</v>
      </c>
      <c r="AJ24">
        <v>23</v>
      </c>
      <c r="AK24">
        <v>1</v>
      </c>
    </row>
    <row r="25" spans="7:37" ht="22.5" customHeight="1">
      <c r="G25" s="7"/>
      <c r="H25" s="7"/>
      <c r="I25" s="7"/>
      <c r="J25" s="7"/>
      <c r="K25" s="13"/>
      <c r="L25" s="12"/>
      <c r="M25" s="27"/>
      <c r="N25" s="13"/>
      <c r="O25" s="13"/>
      <c r="P25" s="13"/>
      <c r="Q25" s="13"/>
      <c r="R25" s="6"/>
      <c r="S25" s="6"/>
      <c r="X25">
        <f ca="1" t="shared" si="0"/>
        <v>0.3898613614533297</v>
      </c>
      <c r="AA25">
        <f t="shared" si="1"/>
        <v>8</v>
      </c>
      <c r="AJ25">
        <v>24</v>
      </c>
      <c r="AK25">
        <v>1</v>
      </c>
    </row>
    <row r="26" spans="1:37" ht="30" customHeight="1">
      <c r="A26" s="20"/>
      <c r="B26" s="19"/>
      <c r="C26" s="2"/>
      <c r="G26" s="7"/>
      <c r="H26" s="7"/>
      <c r="I26" s="7"/>
      <c r="J26" s="7"/>
      <c r="K26" s="13"/>
      <c r="L26" s="12"/>
      <c r="M26" s="29"/>
      <c r="N26" s="13"/>
      <c r="O26" s="35"/>
      <c r="P26" s="36"/>
      <c r="Q26" s="31"/>
      <c r="R26" s="36"/>
      <c r="S26" s="6"/>
      <c r="X26">
        <f ca="1" t="shared" si="0"/>
        <v>0.28507064139940685</v>
      </c>
      <c r="AA26">
        <f t="shared" si="1"/>
        <v>9</v>
      </c>
      <c r="AJ26">
        <v>25</v>
      </c>
      <c r="AK26">
        <v>1</v>
      </c>
    </row>
    <row r="27" spans="7:37" ht="13.5" customHeight="1">
      <c r="G27" s="7"/>
      <c r="H27" s="7"/>
      <c r="I27" s="7"/>
      <c r="J27" s="7"/>
      <c r="M27" s="17"/>
      <c r="N27" s="7"/>
      <c r="O27" s="7"/>
      <c r="P27" s="33"/>
      <c r="Q27" s="7"/>
      <c r="X27">
        <f ca="1" t="shared" si="0"/>
        <v>0.04694751190257229</v>
      </c>
      <c r="AA27">
        <f t="shared" si="1"/>
        <v>11</v>
      </c>
      <c r="AJ27">
        <v>26</v>
      </c>
      <c r="AK27">
        <v>1</v>
      </c>
    </row>
    <row r="28" spans="7:37" ht="15">
      <c r="G28" s="7"/>
      <c r="H28" s="7"/>
      <c r="I28" s="7"/>
      <c r="J28" s="7"/>
      <c r="M28" s="17"/>
      <c r="N28" s="7"/>
      <c r="O28" s="7"/>
      <c r="P28" s="7"/>
      <c r="Q28" s="7"/>
      <c r="AJ28">
        <v>27</v>
      </c>
      <c r="AK28">
        <v>1</v>
      </c>
    </row>
    <row r="29" spans="7:37" ht="15">
      <c r="G29" s="7"/>
      <c r="H29" s="7"/>
      <c r="I29" s="7"/>
      <c r="J29" s="7"/>
      <c r="M29" s="17"/>
      <c r="N29" s="7"/>
      <c r="O29" s="7"/>
      <c r="P29" s="7"/>
      <c r="Q29" s="7"/>
      <c r="AJ29">
        <v>28</v>
      </c>
      <c r="AK29">
        <v>1</v>
      </c>
    </row>
    <row r="30" spans="7:37" ht="15">
      <c r="G30" s="7"/>
      <c r="H30" s="7"/>
      <c r="I30" s="7"/>
      <c r="J30" s="7"/>
      <c r="M30" s="17"/>
      <c r="N30" s="7"/>
      <c r="O30" s="7"/>
      <c r="P30" s="7"/>
      <c r="Q30" s="7"/>
      <c r="AJ30">
        <v>29</v>
      </c>
      <c r="AK30">
        <v>1</v>
      </c>
    </row>
    <row r="31" spans="1:37" ht="37.5" customHeight="1">
      <c r="A31" s="52"/>
      <c r="B31" s="41" t="s">
        <v>17</v>
      </c>
      <c r="C31" s="41"/>
      <c r="D31" s="59" t="s">
        <v>21</v>
      </c>
      <c r="E31" s="53" t="s">
        <v>1</v>
      </c>
      <c r="F31" s="54"/>
      <c r="G31" s="54"/>
      <c r="H31" s="55"/>
      <c r="I31" s="60" t="s">
        <v>21</v>
      </c>
      <c r="J31" s="41" t="s">
        <v>18</v>
      </c>
      <c r="K31" s="41"/>
      <c r="L31" s="52"/>
      <c r="M31" s="17"/>
      <c r="N31" s="7"/>
      <c r="O31" s="7"/>
      <c r="P31" s="7"/>
      <c r="Q31" s="7"/>
      <c r="AJ31">
        <v>30</v>
      </c>
      <c r="AK31">
        <v>1</v>
      </c>
    </row>
    <row r="32" spans="1:37" ht="19.5" customHeight="1">
      <c r="A32" s="52"/>
      <c r="B32" s="52"/>
      <c r="C32" s="52"/>
      <c r="D32" s="52"/>
      <c r="E32" s="52"/>
      <c r="F32" s="7"/>
      <c r="G32" s="52"/>
      <c r="H32" s="52"/>
      <c r="I32" s="52"/>
      <c r="J32" s="52"/>
      <c r="K32" s="52"/>
      <c r="M32" s="17"/>
      <c r="N32" s="7"/>
      <c r="O32" s="7"/>
      <c r="P32" s="7"/>
      <c r="Q32" s="7"/>
      <c r="AJ32">
        <v>31</v>
      </c>
      <c r="AK32">
        <v>1</v>
      </c>
    </row>
    <row r="33" spans="1:37" ht="13.5" customHeight="1">
      <c r="A33" s="7"/>
      <c r="B33" s="7"/>
      <c r="C33" s="8"/>
      <c r="D33" s="7"/>
      <c r="E33" s="8"/>
      <c r="F33" s="22"/>
      <c r="G33" s="7"/>
      <c r="H33" s="22"/>
      <c r="I33" s="7"/>
      <c r="J33" s="8"/>
      <c r="M33" s="17"/>
      <c r="N33" s="7"/>
      <c r="O33" s="7"/>
      <c r="P33" s="7"/>
      <c r="Q33" s="7"/>
      <c r="AJ33">
        <v>32</v>
      </c>
      <c r="AK33">
        <v>1</v>
      </c>
    </row>
    <row r="34" spans="7:37" ht="13.5">
      <c r="G34" s="7"/>
      <c r="H34" s="7"/>
      <c r="I34" s="7"/>
      <c r="J34" s="7"/>
      <c r="M34" s="17"/>
      <c r="N34" s="7"/>
      <c r="O34" s="7"/>
      <c r="P34" s="7"/>
      <c r="Q34" s="7"/>
      <c r="AJ34">
        <v>33</v>
      </c>
      <c r="AK34">
        <v>1</v>
      </c>
    </row>
    <row r="35" spans="7:37" ht="13.5">
      <c r="G35" s="7"/>
      <c r="H35" s="7"/>
      <c r="I35" s="7"/>
      <c r="J35" s="7"/>
      <c r="M35" s="17"/>
      <c r="N35" s="7"/>
      <c r="O35" s="7"/>
      <c r="P35" s="7"/>
      <c r="Q35" s="7"/>
      <c r="AJ35">
        <v>34</v>
      </c>
      <c r="AK35">
        <v>1</v>
      </c>
    </row>
    <row r="36" spans="7:37" ht="13.5">
      <c r="G36" s="7"/>
      <c r="H36" s="7"/>
      <c r="I36" s="7"/>
      <c r="J36" s="7"/>
      <c r="AJ36">
        <v>35</v>
      </c>
      <c r="AK36">
        <v>1</v>
      </c>
    </row>
    <row r="37" spans="7:37" ht="22.5" customHeight="1">
      <c r="G37" s="7"/>
      <c r="H37" s="7"/>
      <c r="I37" s="7"/>
      <c r="J37" s="7"/>
      <c r="K37" s="4"/>
      <c r="AJ37">
        <v>36</v>
      </c>
      <c r="AK37">
        <v>1</v>
      </c>
    </row>
    <row r="38" spans="1:37" ht="30" customHeight="1">
      <c r="A38" s="20"/>
      <c r="B38" s="19"/>
      <c r="C38" s="2"/>
      <c r="G38" s="7"/>
      <c r="H38" s="7"/>
      <c r="I38" s="7"/>
      <c r="J38" s="7"/>
      <c r="K38" s="13"/>
      <c r="L38" s="12"/>
      <c r="M38" s="6"/>
      <c r="N38" s="6"/>
      <c r="O38" s="6"/>
      <c r="P38" s="6"/>
      <c r="Q38" s="6"/>
      <c r="R38" s="6"/>
      <c r="S38" s="6"/>
      <c r="AJ38">
        <v>37</v>
      </c>
      <c r="AK38">
        <v>1</v>
      </c>
    </row>
    <row r="39" spans="7:37" ht="17.25">
      <c r="G39" s="7"/>
      <c r="H39" s="7"/>
      <c r="I39" s="7"/>
      <c r="J39" s="7"/>
      <c r="K39" s="13"/>
      <c r="L39" s="12"/>
      <c r="M39" s="6"/>
      <c r="N39" s="6"/>
      <c r="O39" s="6"/>
      <c r="P39" s="6"/>
      <c r="Q39" s="6"/>
      <c r="R39" s="6"/>
      <c r="S39" s="6"/>
      <c r="AJ39">
        <v>38</v>
      </c>
      <c r="AK39">
        <v>1</v>
      </c>
    </row>
    <row r="40" spans="7:37" ht="13.5">
      <c r="G40" s="7"/>
      <c r="H40" s="7"/>
      <c r="I40" s="7"/>
      <c r="J40" s="7"/>
      <c r="AJ40">
        <v>39</v>
      </c>
      <c r="AK40">
        <v>1</v>
      </c>
    </row>
    <row r="41" spans="7:37" ht="13.5">
      <c r="G41" s="7"/>
      <c r="H41" s="7"/>
      <c r="I41" s="7"/>
      <c r="J41" s="7"/>
      <c r="AJ41">
        <v>40</v>
      </c>
      <c r="AK41">
        <v>1</v>
      </c>
    </row>
    <row r="42" spans="7:37" ht="14.25">
      <c r="G42" s="7"/>
      <c r="H42" s="7"/>
      <c r="I42" s="7"/>
      <c r="J42" s="7"/>
      <c r="K42" s="4"/>
      <c r="AJ42">
        <v>41</v>
      </c>
      <c r="AK42">
        <v>1</v>
      </c>
    </row>
    <row r="43" spans="7:37" ht="17.25">
      <c r="G43" s="7"/>
      <c r="H43" s="7"/>
      <c r="I43" s="7"/>
      <c r="J43" s="7"/>
      <c r="K43" s="41"/>
      <c r="L43" s="42"/>
      <c r="M43" s="40"/>
      <c r="N43" s="21"/>
      <c r="O43" s="21"/>
      <c r="P43" s="21"/>
      <c r="Q43" s="21"/>
      <c r="R43" s="21"/>
      <c r="S43" s="21"/>
      <c r="AJ43">
        <v>42</v>
      </c>
      <c r="AK43">
        <v>1</v>
      </c>
    </row>
    <row r="44" spans="7:37" ht="17.25">
      <c r="G44" s="7"/>
      <c r="H44" s="7"/>
      <c r="I44" s="7"/>
      <c r="J44" s="7"/>
      <c r="K44" s="41"/>
      <c r="L44" s="42"/>
      <c r="M44" s="40"/>
      <c r="N44" s="21"/>
      <c r="O44" s="21"/>
      <c r="P44" s="21"/>
      <c r="Q44" s="21"/>
      <c r="R44" s="21"/>
      <c r="S44" s="21"/>
      <c r="AJ44">
        <v>43</v>
      </c>
      <c r="AK44">
        <v>1</v>
      </c>
    </row>
    <row r="45" spans="7:37" ht="13.5">
      <c r="G45" s="7"/>
      <c r="H45" s="7"/>
      <c r="I45" s="7"/>
      <c r="J45" s="7"/>
      <c r="AJ45">
        <v>44</v>
      </c>
      <c r="AK45">
        <v>1</v>
      </c>
    </row>
    <row r="46" spans="7:37" ht="13.5">
      <c r="G46" s="7"/>
      <c r="H46" s="7"/>
      <c r="I46" s="7"/>
      <c r="J46" s="7"/>
      <c r="AJ46">
        <v>45</v>
      </c>
      <c r="AK46">
        <v>1</v>
      </c>
    </row>
    <row r="47" spans="7:37" ht="13.5">
      <c r="G47" s="7"/>
      <c r="H47" s="7"/>
      <c r="I47" s="7"/>
      <c r="J47" s="7"/>
      <c r="AJ47">
        <v>46</v>
      </c>
      <c r="AK47">
        <v>1</v>
      </c>
    </row>
    <row r="48" spans="9:37" ht="13.5">
      <c r="I48" s="17"/>
      <c r="J48" s="7"/>
      <c r="AJ48">
        <v>47</v>
      </c>
      <c r="AK48">
        <v>1</v>
      </c>
    </row>
    <row r="49" spans="8:37" ht="13.5">
      <c r="H49" s="7"/>
      <c r="I49" s="7"/>
      <c r="J49" s="7"/>
      <c r="AJ49">
        <v>48</v>
      </c>
      <c r="AK49">
        <v>1</v>
      </c>
    </row>
    <row r="50" spans="8:37" ht="13.5" customHeight="1">
      <c r="H50" s="7"/>
      <c r="I50" s="7"/>
      <c r="J50" s="7"/>
      <c r="AJ50">
        <v>49</v>
      </c>
      <c r="AK50">
        <v>1</v>
      </c>
    </row>
    <row r="51" spans="8:37" ht="13.5">
      <c r="H51" s="7"/>
      <c r="I51" s="7"/>
      <c r="J51" s="7"/>
      <c r="AJ51">
        <v>50</v>
      </c>
      <c r="AK51">
        <v>1</v>
      </c>
    </row>
    <row r="52" spans="8:37" ht="13.5">
      <c r="H52" s="7"/>
      <c r="I52" s="7"/>
      <c r="J52" s="7"/>
      <c r="AJ52">
        <v>51</v>
      </c>
      <c r="AK52">
        <v>1</v>
      </c>
    </row>
    <row r="53" spans="9:37" ht="13.5">
      <c r="I53" s="7"/>
      <c r="J53" s="7"/>
      <c r="AJ53">
        <v>52</v>
      </c>
      <c r="AK53">
        <v>1</v>
      </c>
    </row>
    <row r="54" spans="9:37" ht="13.5">
      <c r="I54" s="7"/>
      <c r="J54" s="7"/>
      <c r="AJ54">
        <v>53</v>
      </c>
      <c r="AK54">
        <v>1</v>
      </c>
    </row>
    <row r="55" spans="9:37" ht="13.5">
      <c r="I55" s="7"/>
      <c r="J55" s="7"/>
      <c r="AJ55">
        <v>54</v>
      </c>
      <c r="AK55">
        <v>1</v>
      </c>
    </row>
    <row r="56" spans="9:37" ht="13.5">
      <c r="I56" s="7"/>
      <c r="J56" s="7"/>
      <c r="AJ56">
        <v>55</v>
      </c>
      <c r="AK56">
        <v>1</v>
      </c>
    </row>
    <row r="57" spans="9:37" ht="13.5">
      <c r="I57" s="7"/>
      <c r="J57" s="7"/>
      <c r="AJ57">
        <v>56</v>
      </c>
      <c r="AK57">
        <v>1</v>
      </c>
    </row>
    <row r="58" spans="9:37" ht="13.5">
      <c r="I58" s="7"/>
      <c r="J58" s="7"/>
      <c r="AJ58">
        <v>57</v>
      </c>
      <c r="AK58">
        <v>1</v>
      </c>
    </row>
    <row r="59" spans="9:37" ht="13.5">
      <c r="I59" s="7"/>
      <c r="J59" s="7"/>
      <c r="AJ59">
        <v>58</v>
      </c>
      <c r="AK59">
        <v>1</v>
      </c>
    </row>
    <row r="60" spans="36:37" ht="13.5">
      <c r="AJ60">
        <v>59</v>
      </c>
      <c r="AK60">
        <v>1</v>
      </c>
    </row>
    <row r="61" spans="36:37" ht="13.5">
      <c r="AJ61">
        <v>60</v>
      </c>
      <c r="AK61">
        <v>1</v>
      </c>
    </row>
  </sheetData>
  <sheetProtection/>
  <mergeCells count="23">
    <mergeCell ref="B21:C21"/>
    <mergeCell ref="E21:H21"/>
    <mergeCell ref="J21:K21"/>
    <mergeCell ref="B31:C31"/>
    <mergeCell ref="E31:H31"/>
    <mergeCell ref="J31:K31"/>
    <mergeCell ref="E14:H14"/>
    <mergeCell ref="H12:H13"/>
    <mergeCell ref="J14:K14"/>
    <mergeCell ref="B14:C14"/>
    <mergeCell ref="D2:K2"/>
    <mergeCell ref="B3:C3"/>
    <mergeCell ref="M3:Q3"/>
    <mergeCell ref="M1:Q1"/>
    <mergeCell ref="M8:M9"/>
    <mergeCell ref="O8:O9"/>
    <mergeCell ref="P8:P9"/>
    <mergeCell ref="Q8:Q9"/>
    <mergeCell ref="D1:E1"/>
    <mergeCell ref="R8:R9"/>
    <mergeCell ref="M43:M44"/>
    <mergeCell ref="K43:K44"/>
    <mergeCell ref="L43:L44"/>
  </mergeCells>
  <printOptions/>
  <pageMargins left="0.53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岐阜県総合教育センター</dc:creator>
  <cp:keywords/>
  <dc:description/>
  <cp:lastModifiedBy>k.Endou</cp:lastModifiedBy>
  <cp:lastPrinted>2015-06-27T05:34:16Z</cp:lastPrinted>
  <dcterms:created xsi:type="dcterms:W3CDTF">2012-07-25T01:13:21Z</dcterms:created>
  <dcterms:modified xsi:type="dcterms:W3CDTF">2015-06-27T06:36:53Z</dcterms:modified>
  <cp:category/>
  <cp:version/>
  <cp:contentType/>
  <cp:contentStatus/>
</cp:coreProperties>
</file>