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28125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'Sheet1'!$A$1:$Q$35</definedName>
  </definedNames>
  <calcPr fullCalcOnLoad="1"/>
</workbook>
</file>

<file path=xl/sharedStrings.xml><?xml version="1.0" encoding="utf-8"?>
<sst xmlns="http://schemas.openxmlformats.org/spreadsheetml/2006/main" count="85" uniqueCount="28">
  <si>
    <t>こたえ</t>
  </si>
  <si>
    <t>①</t>
  </si>
  <si>
    <t>③</t>
  </si>
  <si>
    <t>②</t>
  </si>
  <si>
    <t>　 ねん　 くみ</t>
  </si>
  <si>
    <t>ぶんしょう　もんだい</t>
  </si>
  <si>
    <t>しき</t>
  </si>
  <si>
    <t>=</t>
  </si>
  <si>
    <t>18 ずをつかってかんがえよう</t>
  </si>
  <si>
    <t>人　います。</t>
  </si>
  <si>
    <t>みんなで　なん人　いますか。</t>
  </si>
  <si>
    <t>うしろには</t>
  </si>
  <si>
    <t>まえ</t>
  </si>
  <si>
    <t>人</t>
  </si>
  <si>
    <t>〇</t>
  </si>
  <si>
    <t>さよこさんは　まえから</t>
  </si>
  <si>
    <t>たっぺいさんは　まえから</t>
  </si>
  <si>
    <t>ゆいなさんは　まえから</t>
  </si>
  <si>
    <t>ひなみさんは　まえから</t>
  </si>
  <si>
    <t>人目に　います。</t>
  </si>
  <si>
    <t>人　ならんでいます。</t>
  </si>
  <si>
    <t>ばん目です。</t>
  </si>
  <si>
    <t>さよこさんの　うしろには　なん人いますか。</t>
  </si>
  <si>
    <t>たっぺいさんの　うしろには　なん人いますか。</t>
  </si>
  <si>
    <t>ゆいなさんの　うしろには　なん人いますか。</t>
  </si>
  <si>
    <t>ひなみさんの　うしろには　なん人いますか。</t>
  </si>
  <si>
    <t>あさひさんは　まえから</t>
  </si>
  <si>
    <t>あさひさんの　うしろには　なん人いますか。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</si>
</sst>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6"/>
      <color theme="0"/>
      <name val="ＭＳ Ｐゴシック"/>
      <family val="3"/>
    </font>
    <font>
      <b/>
      <sz val="14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 quotePrefix="1">
      <alignment horizontal="center" vertical="center"/>
    </xf>
    <xf numFmtId="0" fontId="52" fillId="0" borderId="11" xfId="0" applyFont="1" applyBorder="1" applyAlignment="1">
      <alignment horizontal="center"/>
    </xf>
    <xf numFmtId="0" fontId="11" fillId="0" borderId="12" xfId="0" applyFont="1" applyBorder="1" applyAlignment="1" quotePrefix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top" shrinkToFit="1"/>
    </xf>
    <xf numFmtId="14" fontId="10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PageLayoutView="0" workbookViewId="0" topLeftCell="A1">
      <selection activeCell="C2" sqref="C2:F2"/>
    </sheetView>
  </sheetViews>
  <sheetFormatPr defaultColWidth="9.00390625" defaultRowHeight="13.5"/>
  <cols>
    <col min="1" max="1" width="3.75390625" style="0" customWidth="1"/>
    <col min="2" max="3" width="2.50390625" style="0" customWidth="1"/>
    <col min="4" max="4" width="6.25390625" style="5" customWidth="1"/>
    <col min="5" max="5" width="6.25390625" style="0" customWidth="1"/>
    <col min="6" max="6" width="6.25390625" style="5" customWidth="1"/>
    <col min="7" max="9" width="6.25390625" style="0" customWidth="1"/>
    <col min="10" max="10" width="5.625" style="0" customWidth="1"/>
    <col min="11" max="16" width="6.25390625" style="5" customWidth="1"/>
    <col min="17" max="21" width="3.75390625" style="5" customWidth="1"/>
    <col min="22" max="22" width="3.75390625" style="0" customWidth="1"/>
    <col min="23" max="23" width="1.25" style="0" customWidth="1"/>
    <col min="24" max="24" width="8.25390625" style="0" customWidth="1"/>
    <col min="25" max="25" width="3.75390625" style="20" hidden="1" customWidth="1"/>
    <col min="26" max="26" width="24.125" style="0" hidden="1" customWidth="1"/>
    <col min="27" max="27" width="3.75390625" style="0" hidden="1" customWidth="1"/>
    <col min="28" max="28" width="18.625" style="0" hidden="1" customWidth="1"/>
    <col min="29" max="29" width="20.50390625" style="0" hidden="1" customWidth="1"/>
    <col min="30" max="30" width="3.75390625" style="0" hidden="1" customWidth="1"/>
    <col min="31" max="31" width="12.50390625" style="0" hidden="1" customWidth="1"/>
    <col min="32" max="32" width="27.125" style="0" hidden="1" customWidth="1"/>
  </cols>
  <sheetData>
    <row r="1" spans="1:20" s="1" customFormat="1" ht="27.75" customHeight="1">
      <c r="A1" s="16" t="s">
        <v>8</v>
      </c>
      <c r="D1" s="3"/>
      <c r="F1" s="3"/>
      <c r="G1" s="17" t="s">
        <v>5</v>
      </c>
      <c r="K1" s="3"/>
      <c r="L1" s="3"/>
      <c r="M1" s="3"/>
      <c r="N1" s="54" t="str">
        <f ca="1">MID(CELL("filename"),SEARCH("[",CELL("filename"))+1,SEARCH("]",CELL("filename"))-SEARCH("[",CELL("filename"))-5)&amp;"  Gifu算数研"</f>
        <v>011722  Gifu算数研</v>
      </c>
      <c r="O1" s="54"/>
      <c r="P1" s="54"/>
      <c r="Q1" s="54"/>
      <c r="R1" s="54"/>
      <c r="T1" s="20"/>
    </row>
    <row r="2" spans="3:19" s="1" customFormat="1" ht="30" customHeight="1">
      <c r="C2" s="55">
        <f ca="1">TODAY()</f>
        <v>44241</v>
      </c>
      <c r="D2" s="55"/>
      <c r="E2" s="55"/>
      <c r="F2" s="55"/>
      <c r="G2" s="4"/>
      <c r="H2" s="4"/>
      <c r="I2" s="6" t="s">
        <v>4</v>
      </c>
      <c r="J2" s="7"/>
      <c r="K2" s="7"/>
      <c r="L2" s="7"/>
      <c r="M2" s="7"/>
      <c r="N2" s="8"/>
      <c r="O2" s="8"/>
      <c r="P2" s="8"/>
      <c r="Q2" s="8"/>
      <c r="R2" s="23"/>
      <c r="S2" s="23"/>
    </row>
    <row r="3" spans="1:21" ht="7.5" customHeight="1">
      <c r="A3" s="9"/>
      <c r="T3" s="21"/>
      <c r="U3" s="21"/>
    </row>
    <row r="4" spans="1:32" s="13" customFormat="1" ht="22.5" customHeight="1">
      <c r="A4" s="30" t="s">
        <v>1</v>
      </c>
      <c r="B4" s="10"/>
      <c r="C4" s="13" t="str">
        <f>CONCATENATE(VLOOKUP(AA19,$Y$4:$AF$13,2),"　",VLOOKUP(AA19,$Y$4:$AF$13,3)," ",VLOOKUP(AA19,$Y$4:$AF$13,4))</f>
        <v>　10 人　ならんでいます。</v>
      </c>
      <c r="D4" s="15"/>
      <c r="E4" s="11"/>
      <c r="F4" s="15"/>
      <c r="G4" s="11"/>
      <c r="H4" s="24"/>
      <c r="I4" s="11"/>
      <c r="J4" s="11"/>
      <c r="N4" s="11"/>
      <c r="O4" s="11"/>
      <c r="P4" s="11"/>
      <c r="Q4" s="11"/>
      <c r="R4" s="11"/>
      <c r="S4" s="26"/>
      <c r="T4" s="22"/>
      <c r="U4" s="22"/>
      <c r="V4" s="10"/>
      <c r="Y4" s="18">
        <v>1</v>
      </c>
      <c r="Z4" s="19" t="s">
        <v>26</v>
      </c>
      <c r="AA4" s="19">
        <f ca="1">INT(RAND()*5+2)</f>
        <v>3</v>
      </c>
      <c r="AB4" s="19" t="s">
        <v>19</v>
      </c>
      <c r="AC4" s="19" t="s">
        <v>11</v>
      </c>
      <c r="AD4" s="19">
        <f ca="1">INT(RAND()*5+2)</f>
        <v>4</v>
      </c>
      <c r="AE4" s="19" t="s">
        <v>9</v>
      </c>
      <c r="AF4" s="33" t="s">
        <v>10</v>
      </c>
    </row>
    <row r="5" spans="1:32" s="13" customFormat="1" ht="22.5" customHeight="1">
      <c r="A5" s="10"/>
      <c r="B5" s="13" t="str">
        <f>CONCATENATE(VLOOKUP(AA19,$Y$4:$AF$13,5),"　",VLOOKUP(AA19,$Y$4:$AF$13,6)," ",VLOOKUP(AA19,$Y$4:$AF$13,7))</f>
        <v>ゆいなさんは　まえから　2 ばん目です。</v>
      </c>
      <c r="D5" s="14"/>
      <c r="F5" s="14"/>
      <c r="H5" s="25"/>
      <c r="I5" s="10"/>
      <c r="Y5" s="18">
        <v>2</v>
      </c>
      <c r="Z5" s="19" t="s">
        <v>15</v>
      </c>
      <c r="AA5" s="19">
        <f ca="1">INT(RAND()*5+2)</f>
        <v>6</v>
      </c>
      <c r="AB5" s="19" t="s">
        <v>19</v>
      </c>
      <c r="AC5" s="19" t="s">
        <v>11</v>
      </c>
      <c r="AD5" s="19">
        <f ca="1">INT(RAND()*5+2)</f>
        <v>6</v>
      </c>
      <c r="AE5" s="19" t="s">
        <v>9</v>
      </c>
      <c r="AF5" s="33" t="s">
        <v>10</v>
      </c>
    </row>
    <row r="6" spans="1:32" s="13" customFormat="1" ht="22.5" customHeight="1">
      <c r="A6" s="10"/>
      <c r="B6" s="10"/>
      <c r="C6" s="13" t="str">
        <f>VLOOKUP(AA19,$Y$4:$AF$13,8)</f>
        <v>ゆいなさんの　うしろには　なん人いますか。</v>
      </c>
      <c r="D6" s="15"/>
      <c r="E6" s="11"/>
      <c r="F6" s="11"/>
      <c r="G6" s="11"/>
      <c r="H6" s="24"/>
      <c r="I6" s="11"/>
      <c r="Y6" s="18">
        <v>3</v>
      </c>
      <c r="Z6" s="19" t="s">
        <v>16</v>
      </c>
      <c r="AA6" s="19">
        <f ca="1">INT(RAND()*5+2)</f>
        <v>6</v>
      </c>
      <c r="AB6" s="19" t="s">
        <v>19</v>
      </c>
      <c r="AC6" s="19" t="s">
        <v>11</v>
      </c>
      <c r="AD6" s="19">
        <f ca="1">INT(RAND()*5+2)</f>
        <v>3</v>
      </c>
      <c r="AE6" s="19" t="s">
        <v>9</v>
      </c>
      <c r="AF6" s="33" t="s">
        <v>10</v>
      </c>
    </row>
    <row r="7" spans="1:32" s="13" customFormat="1" ht="15" customHeight="1">
      <c r="A7" s="10"/>
      <c r="B7" s="10"/>
      <c r="D7" s="15"/>
      <c r="E7" s="11"/>
      <c r="F7" s="11"/>
      <c r="G7" s="11"/>
      <c r="H7" s="24"/>
      <c r="I7" s="11"/>
      <c r="Y7" s="18">
        <v>4</v>
      </c>
      <c r="Z7" s="19" t="s">
        <v>17</v>
      </c>
      <c r="AA7" s="19">
        <f ca="1">INT(RAND()*5+2)</f>
        <v>5</v>
      </c>
      <c r="AB7" s="19" t="s">
        <v>19</v>
      </c>
      <c r="AC7" s="19" t="s">
        <v>11</v>
      </c>
      <c r="AD7" s="19">
        <f ca="1">INT(RAND()*5+2)</f>
        <v>6</v>
      </c>
      <c r="AE7" s="19" t="s">
        <v>9</v>
      </c>
      <c r="AF7" s="33" t="s">
        <v>10</v>
      </c>
    </row>
    <row r="8" spans="1:32" s="13" customFormat="1" ht="37.5" customHeight="1">
      <c r="A8" s="10"/>
      <c r="B8" s="10"/>
      <c r="D8" s="39" t="s">
        <v>12</v>
      </c>
      <c r="E8" s="35"/>
      <c r="F8" s="35"/>
      <c r="G8" s="35"/>
      <c r="H8" s="35"/>
      <c r="I8" s="35"/>
      <c r="J8" s="35"/>
      <c r="K8" s="35"/>
      <c r="L8" s="35"/>
      <c r="M8" s="36"/>
      <c r="N8" s="37"/>
      <c r="O8" s="37"/>
      <c r="P8" s="38"/>
      <c r="Q8" s="14"/>
      <c r="R8" s="14"/>
      <c r="S8" s="12"/>
      <c r="T8" s="22"/>
      <c r="U8" s="22"/>
      <c r="V8" s="10"/>
      <c r="Y8" s="18">
        <v>5</v>
      </c>
      <c r="Z8" s="19" t="s">
        <v>18</v>
      </c>
      <c r="AA8" s="19">
        <f ca="1">INT(RAND()*5+2)</f>
        <v>2</v>
      </c>
      <c r="AB8" s="19" t="s">
        <v>19</v>
      </c>
      <c r="AC8" s="19" t="s">
        <v>11</v>
      </c>
      <c r="AD8" s="19">
        <f ca="1">INT(RAND()*5+2)</f>
        <v>6</v>
      </c>
      <c r="AE8" s="19" t="s">
        <v>9</v>
      </c>
      <c r="AF8" s="33" t="s">
        <v>10</v>
      </c>
    </row>
    <row r="9" spans="1:32" s="13" customFormat="1" ht="22.5" customHeight="1">
      <c r="A9" s="10"/>
      <c r="B9" s="10"/>
      <c r="D9" s="12"/>
      <c r="E9" s="11"/>
      <c r="F9" s="11"/>
      <c r="G9" s="11"/>
      <c r="H9" s="24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22"/>
      <c r="U9" s="22"/>
      <c r="V9" s="10"/>
      <c r="Y9" s="18">
        <v>6</v>
      </c>
      <c r="Z9" s="19"/>
      <c r="AA9" s="19">
        <f ca="1">INT(RAND()*7+5)</f>
        <v>6</v>
      </c>
      <c r="AB9" s="19" t="s">
        <v>20</v>
      </c>
      <c r="AC9" s="19" t="s">
        <v>26</v>
      </c>
      <c r="AD9" s="19">
        <f ca="1">INT(RAND()*3+2)</f>
        <v>4</v>
      </c>
      <c r="AE9" s="19" t="s">
        <v>21</v>
      </c>
      <c r="AF9" s="33" t="s">
        <v>27</v>
      </c>
    </row>
    <row r="10" spans="1:32" s="13" customFormat="1" ht="37.5" customHeight="1">
      <c r="A10" s="10"/>
      <c r="B10" s="10"/>
      <c r="C10" s="18"/>
      <c r="D10" s="42" t="s">
        <v>6</v>
      </c>
      <c r="E10" s="40"/>
      <c r="F10" s="41"/>
      <c r="G10" s="40"/>
      <c r="H10" s="25"/>
      <c r="I10" s="31"/>
      <c r="J10" s="40"/>
      <c r="K10" s="14"/>
      <c r="L10" s="53" t="s">
        <v>0</v>
      </c>
      <c r="M10" s="53"/>
      <c r="N10" s="27"/>
      <c r="O10" s="28"/>
      <c r="P10" s="28" t="s">
        <v>13</v>
      </c>
      <c r="Q10" s="29"/>
      <c r="T10" s="18"/>
      <c r="U10" s="19"/>
      <c r="V10" s="19"/>
      <c r="W10" s="19"/>
      <c r="X10" s="19"/>
      <c r="Y10" s="19">
        <v>7</v>
      </c>
      <c r="Z10" s="19"/>
      <c r="AA10" s="19">
        <f ca="1">INT(RAND()*7+5)</f>
        <v>8</v>
      </c>
      <c r="AB10" s="19" t="s">
        <v>20</v>
      </c>
      <c r="AC10" s="19" t="s">
        <v>15</v>
      </c>
      <c r="AD10" s="19">
        <f ca="1">INT(RAND()*3+2)</f>
        <v>3</v>
      </c>
      <c r="AE10" s="19" t="s">
        <v>21</v>
      </c>
      <c r="AF10" s="33" t="s">
        <v>22</v>
      </c>
    </row>
    <row r="11" spans="1:32" s="13" customFormat="1" ht="15" customHeight="1">
      <c r="A11" s="10"/>
      <c r="B11" s="10"/>
      <c r="D11" s="12"/>
      <c r="E11" s="11"/>
      <c r="F11" s="11"/>
      <c r="G11" s="11"/>
      <c r="H11" s="24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22"/>
      <c r="U11" s="22"/>
      <c r="V11" s="10"/>
      <c r="Y11" s="18">
        <v>8</v>
      </c>
      <c r="Z11" s="19"/>
      <c r="AA11" s="19">
        <f ca="1">INT(RAND()*7+5)</f>
        <v>10</v>
      </c>
      <c r="AB11" s="19" t="s">
        <v>20</v>
      </c>
      <c r="AC11" s="19" t="s">
        <v>16</v>
      </c>
      <c r="AD11" s="19">
        <f ca="1">INT(RAND()*3+2)</f>
        <v>3</v>
      </c>
      <c r="AE11" s="19" t="s">
        <v>21</v>
      </c>
      <c r="AF11" s="33" t="s">
        <v>23</v>
      </c>
    </row>
    <row r="12" spans="1:32" s="13" customFormat="1" ht="22.5" customHeight="1">
      <c r="A12" s="30" t="s">
        <v>3</v>
      </c>
      <c r="B12" s="10"/>
      <c r="C12" s="13" t="str">
        <f>CONCATENATE(VLOOKUP(AA20,$Y$4:$AF$13,2),"　",VLOOKUP(AA20,$Y$4:$AF$13,3)," ",VLOOKUP(AA20,$Y$4:$AF$13,4))</f>
        <v>　8 人　ならんでいます。</v>
      </c>
      <c r="D12" s="14"/>
      <c r="F12" s="14"/>
      <c r="H12" s="25"/>
      <c r="I12" s="10"/>
      <c r="K12" s="14"/>
      <c r="L12" s="14"/>
      <c r="M12" s="14"/>
      <c r="N12" s="14"/>
      <c r="O12" s="14"/>
      <c r="P12" s="14"/>
      <c r="Q12" s="14"/>
      <c r="R12" s="14"/>
      <c r="S12" s="12"/>
      <c r="T12" s="22"/>
      <c r="U12" s="22"/>
      <c r="V12" s="10"/>
      <c r="Y12" s="18">
        <v>9</v>
      </c>
      <c r="Z12" s="19"/>
      <c r="AA12" s="19">
        <f ca="1">INT(RAND()*7+5)</f>
        <v>10</v>
      </c>
      <c r="AB12" s="19" t="s">
        <v>20</v>
      </c>
      <c r="AC12" s="19" t="s">
        <v>17</v>
      </c>
      <c r="AD12" s="19">
        <f ca="1">INT(RAND()*3+2)</f>
        <v>2</v>
      </c>
      <c r="AE12" s="19" t="s">
        <v>21</v>
      </c>
      <c r="AF12" s="33" t="s">
        <v>24</v>
      </c>
    </row>
    <row r="13" spans="1:32" s="13" customFormat="1" ht="22.5" customHeight="1">
      <c r="A13" s="10"/>
      <c r="B13" s="13" t="str">
        <f>CONCATENATE(VLOOKUP(AA20,$Y$4:$AF$13,5),"　",VLOOKUP(AA20,$Y$4:$AF$13,6)," ",VLOOKUP(AA20,$Y$4:$AF$13,7))</f>
        <v>さよこさんは　まえから　3 ばん目です。</v>
      </c>
      <c r="D13" s="12"/>
      <c r="E13" s="11"/>
      <c r="F13" s="11"/>
      <c r="G13" s="11"/>
      <c r="H13" s="2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2"/>
      <c r="T13" s="22"/>
      <c r="U13" s="22"/>
      <c r="V13" s="10"/>
      <c r="Y13" s="18">
        <v>10</v>
      </c>
      <c r="Z13" s="19"/>
      <c r="AA13" s="19">
        <f ca="1">INT(RAND()*7+5)</f>
        <v>8</v>
      </c>
      <c r="AB13" s="19" t="s">
        <v>20</v>
      </c>
      <c r="AC13" s="19" t="s">
        <v>18</v>
      </c>
      <c r="AD13" s="19">
        <f ca="1">INT(RAND()*3+2)</f>
        <v>2</v>
      </c>
      <c r="AE13" s="19" t="s">
        <v>21</v>
      </c>
      <c r="AF13" s="33" t="s">
        <v>25</v>
      </c>
    </row>
    <row r="14" spans="1:31" s="13" customFormat="1" ht="22.5" customHeight="1">
      <c r="A14" s="10"/>
      <c r="B14" s="10"/>
      <c r="C14" s="13" t="str">
        <f>VLOOKUP(AA20,$Y$4:$AF$13,8)</f>
        <v>さよこさんの　うしろには　なん人いますか。</v>
      </c>
      <c r="D14" s="14"/>
      <c r="F14" s="14"/>
      <c r="H14" s="25"/>
      <c r="I14" s="10"/>
      <c r="K14" s="14"/>
      <c r="L14" s="14"/>
      <c r="M14" s="14"/>
      <c r="N14" s="14"/>
      <c r="O14" s="14"/>
      <c r="P14" s="14"/>
      <c r="Q14" s="14"/>
      <c r="R14" s="14"/>
      <c r="S14" s="12"/>
      <c r="T14" s="22"/>
      <c r="U14" s="22"/>
      <c r="V14" s="10"/>
      <c r="Y14" s="18"/>
      <c r="Z14" s="19"/>
      <c r="AA14" s="19"/>
      <c r="AB14" s="19"/>
      <c r="AC14" s="19"/>
      <c r="AD14" s="19"/>
      <c r="AE14" s="19"/>
    </row>
    <row r="15" spans="1:31" s="13" customFormat="1" ht="15.75" customHeight="1">
      <c r="A15" s="10"/>
      <c r="B15" s="10"/>
      <c r="D15" s="14"/>
      <c r="F15" s="14"/>
      <c r="H15" s="25"/>
      <c r="I15" s="10"/>
      <c r="K15" s="14"/>
      <c r="L15" s="14"/>
      <c r="M15" s="14"/>
      <c r="N15" s="14"/>
      <c r="O15" s="14"/>
      <c r="P15" s="14"/>
      <c r="Q15" s="14"/>
      <c r="R15" s="14"/>
      <c r="S15" s="12"/>
      <c r="T15" s="22"/>
      <c r="U15" s="22"/>
      <c r="V15" s="10"/>
      <c r="Y15" s="18"/>
      <c r="Z15" s="19"/>
      <c r="AA15" s="19"/>
      <c r="AB15" s="19"/>
      <c r="AC15" s="19"/>
      <c r="AD15" s="19"/>
      <c r="AE15" s="19"/>
    </row>
    <row r="16" spans="1:32" s="13" customFormat="1" ht="37.5" customHeight="1">
      <c r="A16" s="10"/>
      <c r="B16" s="10"/>
      <c r="D16" s="39" t="s">
        <v>12</v>
      </c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37"/>
      <c r="P16" s="38"/>
      <c r="Q16" s="14"/>
      <c r="R16" s="14"/>
      <c r="S16" s="12"/>
      <c r="T16" s="22"/>
      <c r="U16" s="22"/>
      <c r="V16" s="10"/>
      <c r="Y16" s="18"/>
      <c r="Z16" s="19"/>
      <c r="AA16" s="19"/>
      <c r="AB16" s="19"/>
      <c r="AC16" s="19"/>
      <c r="AD16" s="19"/>
      <c r="AE16" s="19"/>
      <c r="AF16" s="33"/>
    </row>
    <row r="17" spans="1:32" s="13" customFormat="1" ht="22.5" customHeight="1">
      <c r="A17" s="10"/>
      <c r="B17" s="10"/>
      <c r="D17" s="12"/>
      <c r="E17" s="11"/>
      <c r="F17" s="11"/>
      <c r="G17" s="11"/>
      <c r="H17" s="24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"/>
      <c r="T17" s="22"/>
      <c r="U17" s="22"/>
      <c r="V17" s="10"/>
      <c r="Y17" s="18"/>
      <c r="Z17" s="19"/>
      <c r="AA17" s="19"/>
      <c r="AB17" s="19"/>
      <c r="AC17" s="19"/>
      <c r="AD17" s="19"/>
      <c r="AE17" s="19"/>
      <c r="AF17" s="33"/>
    </row>
    <row r="18" spans="1:27" s="13" customFormat="1" ht="37.5" customHeight="1">
      <c r="A18" s="10"/>
      <c r="B18" s="10"/>
      <c r="C18" s="18"/>
      <c r="D18" s="42" t="s">
        <v>6</v>
      </c>
      <c r="E18" s="40"/>
      <c r="F18" s="41"/>
      <c r="G18" s="40"/>
      <c r="H18" s="25"/>
      <c r="I18" s="31"/>
      <c r="J18" s="40"/>
      <c r="K18" s="14"/>
      <c r="L18" s="53" t="s">
        <v>0</v>
      </c>
      <c r="M18" s="53"/>
      <c r="N18" s="27"/>
      <c r="O18" s="28"/>
      <c r="P18" s="57" t="s">
        <v>13</v>
      </c>
      <c r="Q18" s="29"/>
      <c r="T18" s="18"/>
      <c r="U18" s="19"/>
      <c r="V18" s="19"/>
      <c r="W18" s="19"/>
      <c r="X18" s="19"/>
      <c r="Y18" s="19"/>
      <c r="Z18" s="19"/>
      <c r="AA18" s="33"/>
    </row>
    <row r="19" spans="1:30" s="13" customFormat="1" ht="15" customHeight="1">
      <c r="A19" s="10"/>
      <c r="B19" s="10"/>
      <c r="D19" s="14"/>
      <c r="F19" s="14"/>
      <c r="H19" s="25"/>
      <c r="I19" s="10"/>
      <c r="K19" s="14"/>
      <c r="L19" s="14"/>
      <c r="M19" s="14"/>
      <c r="N19" s="14"/>
      <c r="O19" s="14"/>
      <c r="P19" s="14"/>
      <c r="Q19" s="14"/>
      <c r="R19" s="14"/>
      <c r="S19" s="12"/>
      <c r="T19" s="22"/>
      <c r="U19" s="22"/>
      <c r="V19" s="10"/>
      <c r="Y19" s="18"/>
      <c r="Z19" s="2">
        <f ca="1">RAND()</f>
        <v>0.3769566684872093</v>
      </c>
      <c r="AA19" s="2">
        <f>RANK(Z19,$Z$19:$Z$23)+5</f>
        <v>9</v>
      </c>
      <c r="AB19" s="2"/>
      <c r="AC19" s="2"/>
      <c r="AD19" s="19"/>
    </row>
    <row r="20" spans="1:30" s="13" customFormat="1" ht="22.5" customHeight="1">
      <c r="A20" s="30" t="s">
        <v>2</v>
      </c>
      <c r="B20" s="10"/>
      <c r="C20" s="13" t="str">
        <f>CONCATENATE(VLOOKUP(AA21,$Y$4:$AF$13,2),"　",VLOOKUP(AA21,$Y$4:$AF$13,3)," ",VLOOKUP(AA21,$Y$4:$AF$13,4))</f>
        <v>　8 人　ならんでいます。</v>
      </c>
      <c r="D20" s="14"/>
      <c r="F20" s="14"/>
      <c r="H20" s="25"/>
      <c r="I20" s="10"/>
      <c r="K20" s="14"/>
      <c r="L20" s="14"/>
      <c r="M20" s="14"/>
      <c r="N20" s="14"/>
      <c r="O20" s="14"/>
      <c r="P20" s="14"/>
      <c r="Q20" s="14"/>
      <c r="R20" s="14"/>
      <c r="S20" s="12"/>
      <c r="T20" s="22"/>
      <c r="U20" s="22"/>
      <c r="V20" s="10"/>
      <c r="Y20" s="18"/>
      <c r="Z20" s="2">
        <f ca="1">RAND()</f>
        <v>0.6171010711888111</v>
      </c>
      <c r="AA20" s="2">
        <f>RANK(Z20,$Z$19:$Z$23)+5</f>
        <v>7</v>
      </c>
      <c r="AB20" s="2"/>
      <c r="AC20" s="2"/>
      <c r="AD20" s="33"/>
    </row>
    <row r="21" spans="1:30" s="13" customFormat="1" ht="22.5" customHeight="1">
      <c r="A21" s="10"/>
      <c r="B21" s="13" t="str">
        <f>CONCATENATE(VLOOKUP(AA21,$Y$4:$AF$13,5),"　",VLOOKUP(AA21,$Y$4:$AF$13,6)," ",VLOOKUP(AA21,$Y$4:$AF$13,7))</f>
        <v>ひなみさんは　まえから　2 ばん目です。</v>
      </c>
      <c r="D21" s="12"/>
      <c r="E21" s="11"/>
      <c r="F21" s="11"/>
      <c r="G21" s="11"/>
      <c r="H21" s="24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"/>
      <c r="T21" s="22"/>
      <c r="U21" s="22"/>
      <c r="V21" s="10"/>
      <c r="Y21" s="20"/>
      <c r="Z21" s="2">
        <f ca="1">RAND()</f>
        <v>0.335061734639448</v>
      </c>
      <c r="AA21" s="2">
        <f>RANK(Z21,$Z$19:$Z$23)+5</f>
        <v>10</v>
      </c>
      <c r="AB21" s="2"/>
      <c r="AC21" s="2"/>
      <c r="AD21" s="2"/>
    </row>
    <row r="22" spans="1:30" s="13" customFormat="1" ht="22.5" customHeight="1">
      <c r="A22" s="10"/>
      <c r="B22" s="10"/>
      <c r="C22" s="13" t="str">
        <f>VLOOKUP(AA21,$Y$4:$AF$13,8)</f>
        <v>ひなみさんの　うしろには　なん人いますか。</v>
      </c>
      <c r="D22" s="12"/>
      <c r="E22" s="11"/>
      <c r="F22" s="11"/>
      <c r="G22" s="11"/>
      <c r="H22" s="2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  <c r="T22" s="22"/>
      <c r="U22" s="22"/>
      <c r="V22" s="10"/>
      <c r="Y22" s="20"/>
      <c r="Z22" s="2">
        <f ca="1">RAND()</f>
        <v>0.4974186383402396</v>
      </c>
      <c r="AA22" s="2">
        <f>RANK(Z22,$Z$19:$Z$23)+5</f>
        <v>8</v>
      </c>
      <c r="AB22" s="2"/>
      <c r="AC22" s="2"/>
      <c r="AD22" s="2"/>
    </row>
    <row r="23" spans="1:27" s="2" customFormat="1" ht="15" customHeight="1">
      <c r="A23" s="10"/>
      <c r="B23" s="10"/>
      <c r="C23" s="13"/>
      <c r="D23" s="14"/>
      <c r="E23" s="13"/>
      <c r="F23" s="14"/>
      <c r="G23" s="13"/>
      <c r="H23" s="25"/>
      <c r="I23" s="10"/>
      <c r="J23" s="13"/>
      <c r="K23" s="14"/>
      <c r="L23" s="14"/>
      <c r="M23" s="14"/>
      <c r="N23" s="14"/>
      <c r="O23" s="14"/>
      <c r="P23" s="14"/>
      <c r="Q23" s="14"/>
      <c r="R23" s="14"/>
      <c r="S23" s="12"/>
      <c r="T23" s="22"/>
      <c r="U23" s="22"/>
      <c r="V23" s="10"/>
      <c r="W23" s="13"/>
      <c r="Y23" s="20"/>
      <c r="Z23" s="2">
        <f ca="1">RAND()</f>
        <v>0.8113377937494599</v>
      </c>
      <c r="AA23" s="2">
        <f>RANK(Z23,$Z$19:$Z$23)+5</f>
        <v>6</v>
      </c>
    </row>
    <row r="24" spans="1:32" s="13" customFormat="1" ht="37.5" customHeight="1">
      <c r="A24" s="10"/>
      <c r="B24" s="10"/>
      <c r="D24" s="39" t="s">
        <v>12</v>
      </c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37"/>
      <c r="P24" s="38"/>
      <c r="Q24" s="14"/>
      <c r="R24" s="14"/>
      <c r="S24" s="12"/>
      <c r="T24" s="22"/>
      <c r="U24" s="22"/>
      <c r="V24" s="10"/>
      <c r="Y24" s="18"/>
      <c r="Z24" s="2"/>
      <c r="AA24" s="2"/>
      <c r="AB24" s="19"/>
      <c r="AC24" s="19"/>
      <c r="AD24" s="19"/>
      <c r="AE24" s="19"/>
      <c r="AF24" s="33"/>
    </row>
    <row r="25" spans="1:32" s="13" customFormat="1" ht="22.5" customHeight="1">
      <c r="A25" s="10"/>
      <c r="B25" s="10"/>
      <c r="D25" s="12"/>
      <c r="E25" s="11"/>
      <c r="F25" s="11"/>
      <c r="G25" s="11"/>
      <c r="H25" s="2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2"/>
      <c r="T25" s="22"/>
      <c r="U25" s="22"/>
      <c r="V25" s="10"/>
      <c r="Y25" s="18"/>
      <c r="Z25" s="2"/>
      <c r="AA25" s="2"/>
      <c r="AB25" s="19"/>
      <c r="AC25" s="19"/>
      <c r="AD25" s="19"/>
      <c r="AE25" s="19"/>
      <c r="AF25" s="33"/>
    </row>
    <row r="26" spans="1:27" s="13" customFormat="1" ht="37.5" customHeight="1">
      <c r="A26" s="10"/>
      <c r="B26" s="10"/>
      <c r="C26" s="18"/>
      <c r="D26" s="42" t="s">
        <v>6</v>
      </c>
      <c r="E26" s="40"/>
      <c r="F26" s="41"/>
      <c r="G26" s="40"/>
      <c r="H26" s="25"/>
      <c r="I26" s="31"/>
      <c r="J26" s="40"/>
      <c r="K26" s="14"/>
      <c r="L26" s="53" t="s">
        <v>0</v>
      </c>
      <c r="M26" s="53"/>
      <c r="N26" s="27"/>
      <c r="O26" s="28"/>
      <c r="P26" s="57" t="s">
        <v>13</v>
      </c>
      <c r="Q26" s="29"/>
      <c r="T26" s="18"/>
      <c r="U26" s="19"/>
      <c r="V26" s="19"/>
      <c r="W26" s="19"/>
      <c r="X26" s="19"/>
      <c r="Y26" s="19"/>
      <c r="Z26" s="2"/>
      <c r="AA26" s="2"/>
    </row>
    <row r="27" spans="2:27" ht="60" customHeight="1">
      <c r="B27" s="10"/>
      <c r="C27" s="13"/>
      <c r="D27" s="14"/>
      <c r="E27" s="13"/>
      <c r="F27" s="14"/>
      <c r="G27" s="13"/>
      <c r="H27" s="25"/>
      <c r="I27" s="10"/>
      <c r="J27" s="13"/>
      <c r="K27" s="14"/>
      <c r="L27" s="14"/>
      <c r="M27" s="14"/>
      <c r="N27" s="14"/>
      <c r="O27" s="14"/>
      <c r="P27" s="14"/>
      <c r="Q27" s="14"/>
      <c r="R27" s="41"/>
      <c r="S27" s="25"/>
      <c r="T27" s="22"/>
      <c r="U27" s="22"/>
      <c r="V27" s="31"/>
      <c r="W27" s="46"/>
      <c r="X27" s="2"/>
      <c r="Z27" s="2"/>
      <c r="AA27" s="2"/>
    </row>
    <row r="28" spans="1:27" ht="18.75">
      <c r="A28" s="56" t="s">
        <v>0</v>
      </c>
      <c r="B28" s="56"/>
      <c r="C28" s="56"/>
      <c r="D28" s="32"/>
      <c r="E28" s="49">
        <v>1</v>
      </c>
      <c r="F28" s="49">
        <v>2</v>
      </c>
      <c r="G28" s="49">
        <v>3</v>
      </c>
      <c r="H28" s="49">
        <v>4</v>
      </c>
      <c r="I28" s="49">
        <v>5</v>
      </c>
      <c r="J28" s="49">
        <v>6</v>
      </c>
      <c r="K28" s="49">
        <v>7</v>
      </c>
      <c r="L28" s="49">
        <v>8</v>
      </c>
      <c r="M28" s="49">
        <v>9</v>
      </c>
      <c r="N28" s="49">
        <v>10</v>
      </c>
      <c r="O28" s="49">
        <v>11</v>
      </c>
      <c r="P28" s="49">
        <v>12</v>
      </c>
      <c r="Q28" s="32"/>
      <c r="R28" s="21"/>
      <c r="S28" s="21"/>
      <c r="T28" s="21"/>
      <c r="U28" s="21"/>
      <c r="V28" s="44"/>
      <c r="W28" s="44"/>
      <c r="Z28" s="2"/>
      <c r="AA28" s="2"/>
    </row>
    <row r="29" spans="1:23" ht="18.75">
      <c r="A29" s="12" t="s">
        <v>1</v>
      </c>
      <c r="B29" s="47"/>
      <c r="C29" s="47"/>
      <c r="D29" s="39" t="s">
        <v>12</v>
      </c>
      <c r="E29" s="50" t="s">
        <v>14</v>
      </c>
      <c r="F29" s="35" t="str">
        <f>IF(F$28=$G30,"●",IF(F$28&lt;=$L30,"〇",""))</f>
        <v>●</v>
      </c>
      <c r="G29" s="35" t="str">
        <f>IF(G$28=$G30,"●",IF(G$28&lt;=$L30,"〇",""))</f>
        <v>〇</v>
      </c>
      <c r="H29" s="35" t="str">
        <f>IF(H$28=$G30,"●",IF(H$28&lt;=$L30,"〇",""))</f>
        <v>〇</v>
      </c>
      <c r="I29" s="35" t="str">
        <f aca="true" t="shared" si="0" ref="I29:P29">IF(I$28&lt;=$L30,"〇","")</f>
        <v>〇</v>
      </c>
      <c r="J29" s="35" t="str">
        <f t="shared" si="0"/>
        <v>〇</v>
      </c>
      <c r="K29" s="35" t="str">
        <f t="shared" si="0"/>
        <v>〇</v>
      </c>
      <c r="L29" s="35" t="str">
        <f t="shared" si="0"/>
        <v>〇</v>
      </c>
      <c r="M29" s="35" t="str">
        <f t="shared" si="0"/>
        <v>〇</v>
      </c>
      <c r="N29" s="35" t="str">
        <f t="shared" si="0"/>
        <v>〇</v>
      </c>
      <c r="O29" s="35">
        <f t="shared" si="0"/>
      </c>
      <c r="P29" s="48">
        <f t="shared" si="0"/>
      </c>
      <c r="Q29" s="21"/>
      <c r="R29" s="21"/>
      <c r="S29" s="21"/>
      <c r="T29" s="21"/>
      <c r="U29" s="21"/>
      <c r="V29" s="44"/>
      <c r="W29" s="44"/>
    </row>
    <row r="30" spans="1:25" ht="18.75" customHeight="1">
      <c r="A30" s="12"/>
      <c r="C30" s="18"/>
      <c r="D30" s="42" t="s">
        <v>6</v>
      </c>
      <c r="E30" s="43">
        <f>VLOOKUP(AA19,$Y$4:$AE$13,3)</f>
        <v>10</v>
      </c>
      <c r="F30" s="43" t="str">
        <f>IF(AA19&lt;6,"+","-")</f>
        <v>-</v>
      </c>
      <c r="G30" s="43">
        <f>VLOOKUP(AA19,$Y$4:$AE$13,6)</f>
        <v>2</v>
      </c>
      <c r="H30" s="43" t="s">
        <v>7</v>
      </c>
      <c r="I30" s="43">
        <f>E30+G30*IF(AA19&gt;5,-1,1)</f>
        <v>8</v>
      </c>
      <c r="J30" s="43"/>
      <c r="K30" s="51">
        <f>IF(AA19&lt;6,E30,G30)</f>
        <v>2</v>
      </c>
      <c r="L30" s="51">
        <f>IF(AA19&lt;6,I30,E30)</f>
        <v>10</v>
      </c>
      <c r="M30" s="52" t="s">
        <v>0</v>
      </c>
      <c r="N30" s="52"/>
      <c r="O30" s="45">
        <f>I30</f>
        <v>8</v>
      </c>
      <c r="P30" s="34" t="s">
        <v>13</v>
      </c>
      <c r="Q30" s="44"/>
      <c r="R30"/>
      <c r="S30"/>
      <c r="T30" s="20"/>
      <c r="U30"/>
      <c r="Y30"/>
    </row>
    <row r="31" spans="1:25" ht="18.75" customHeight="1">
      <c r="A31" s="12" t="s">
        <v>3</v>
      </c>
      <c r="D31" s="39" t="s">
        <v>12</v>
      </c>
      <c r="E31" s="50" t="s">
        <v>14</v>
      </c>
      <c r="F31" s="35" t="str">
        <f>IF(F$28=$G32,"●",IF(F$28&lt;=$L$32,"〇",""))</f>
        <v>〇</v>
      </c>
      <c r="G31" s="35" t="str">
        <f>IF(G$28=$G32,"●",IF(G$28&lt;=$L$32,"〇",""))</f>
        <v>●</v>
      </c>
      <c r="H31" s="35" t="str">
        <f>IF(H$28=$G32,"●",IF(H$28&lt;=$L$32,"〇",""))</f>
        <v>〇</v>
      </c>
      <c r="I31" s="35" t="str">
        <f>IF(I$28&lt;=$L$32,"〇","")</f>
        <v>〇</v>
      </c>
      <c r="J31" s="35" t="str">
        <f>IF(J$28&lt;=$L$32,"〇","")</f>
        <v>〇</v>
      </c>
      <c r="K31" s="35" t="str">
        <f aca="true" t="shared" si="1" ref="K31:P31">IF(K$28&lt;=$L32,"〇","")</f>
        <v>〇</v>
      </c>
      <c r="L31" s="35" t="str">
        <f t="shared" si="1"/>
        <v>〇</v>
      </c>
      <c r="M31" s="35">
        <f t="shared" si="1"/>
      </c>
      <c r="N31" s="35">
        <f t="shared" si="1"/>
      </c>
      <c r="O31" s="35">
        <f t="shared" si="1"/>
      </c>
      <c r="P31" s="48">
        <f t="shared" si="1"/>
      </c>
      <c r="Q31" s="44"/>
      <c r="R31"/>
      <c r="S31"/>
      <c r="T31" s="20"/>
      <c r="U31"/>
      <c r="Y31"/>
    </row>
    <row r="32" spans="1:25" ht="18.75" customHeight="1">
      <c r="A32" s="12"/>
      <c r="C32" s="18"/>
      <c r="D32" s="42" t="s">
        <v>6</v>
      </c>
      <c r="E32" s="43">
        <f>VLOOKUP(AA20,$Y$4:$AE$13,3)</f>
        <v>8</v>
      </c>
      <c r="F32" s="43" t="str">
        <f>IF(AA20&lt;6,"+","-")</f>
        <v>-</v>
      </c>
      <c r="G32" s="43">
        <f>VLOOKUP(AA20,$Y$4:$AE$13,6)</f>
        <v>3</v>
      </c>
      <c r="H32" s="43" t="s">
        <v>7</v>
      </c>
      <c r="I32" s="43">
        <f>E32+G32*IF(AA20&gt;5,-1,1)</f>
        <v>5</v>
      </c>
      <c r="J32" s="43"/>
      <c r="K32" s="51">
        <f>IF(AA20&lt;6,E32,G32)</f>
        <v>3</v>
      </c>
      <c r="L32" s="51">
        <f>IF(AA20&lt;6,I32,E32)</f>
        <v>8</v>
      </c>
      <c r="M32" s="52" t="s">
        <v>0</v>
      </c>
      <c r="N32" s="52"/>
      <c r="O32" s="45">
        <f>I32</f>
        <v>5</v>
      </c>
      <c r="P32" s="34" t="s">
        <v>13</v>
      </c>
      <c r="Q32" s="44"/>
      <c r="R32"/>
      <c r="S32"/>
      <c r="T32" s="20"/>
      <c r="U32"/>
      <c r="Y32"/>
    </row>
    <row r="33" spans="1:25" ht="18.75" customHeight="1">
      <c r="A33" s="12" t="s">
        <v>2</v>
      </c>
      <c r="D33" s="39" t="s">
        <v>12</v>
      </c>
      <c r="E33" s="50" t="s">
        <v>14</v>
      </c>
      <c r="F33" s="35" t="str">
        <f>IF(F$28=$G34,"●",IF(F$28&lt;=$L34,"〇",""))</f>
        <v>●</v>
      </c>
      <c r="G33" s="35" t="str">
        <f>IF(G$28=$G34,"●",IF(G$28&lt;=$L34,"〇",""))</f>
        <v>〇</v>
      </c>
      <c r="H33" s="35" t="str">
        <f>IF(H$28=$G34,"●",IF(H$28&lt;=$L34,"〇",""))</f>
        <v>〇</v>
      </c>
      <c r="I33" s="35" t="str">
        <f aca="true" t="shared" si="2" ref="I33:P33">IF(I$28&lt;=$L34,"〇","")</f>
        <v>〇</v>
      </c>
      <c r="J33" s="35" t="str">
        <f t="shared" si="2"/>
        <v>〇</v>
      </c>
      <c r="K33" s="35" t="str">
        <f t="shared" si="2"/>
        <v>〇</v>
      </c>
      <c r="L33" s="35" t="str">
        <f t="shared" si="2"/>
        <v>〇</v>
      </c>
      <c r="M33" s="35">
        <f t="shared" si="2"/>
      </c>
      <c r="N33" s="35">
        <f t="shared" si="2"/>
      </c>
      <c r="O33" s="35">
        <f t="shared" si="2"/>
      </c>
      <c r="P33" s="48">
        <f t="shared" si="2"/>
      </c>
      <c r="Q33" s="44"/>
      <c r="R33"/>
      <c r="S33"/>
      <c r="T33" s="20"/>
      <c r="U33"/>
      <c r="Y33"/>
    </row>
    <row r="34" spans="3:25" ht="18.75" customHeight="1">
      <c r="C34" s="18"/>
      <c r="D34" s="42" t="s">
        <v>6</v>
      </c>
      <c r="E34" s="43">
        <f>VLOOKUP(AA21,$Y$4:$AE$13,3)</f>
        <v>8</v>
      </c>
      <c r="F34" s="43" t="str">
        <f>IF(AA21&lt;6,"+","-")</f>
        <v>-</v>
      </c>
      <c r="G34" s="43">
        <f>VLOOKUP(AA21,$Y$4:$AE$13,6)</f>
        <v>2</v>
      </c>
      <c r="H34" s="43" t="s">
        <v>7</v>
      </c>
      <c r="I34" s="43">
        <f>E34+G34*IF(AA21&gt;5,-1,1)</f>
        <v>6</v>
      </c>
      <c r="J34" s="43"/>
      <c r="K34" s="51">
        <f>IF(AA21&lt;6,E34,G34)</f>
        <v>2</v>
      </c>
      <c r="L34" s="51">
        <f>IF(AA21&lt;6,I34,E34)</f>
        <v>8</v>
      </c>
      <c r="M34" s="52" t="s">
        <v>0</v>
      </c>
      <c r="N34" s="52"/>
      <c r="O34" s="45">
        <f>I34</f>
        <v>6</v>
      </c>
      <c r="P34" s="34" t="s">
        <v>13</v>
      </c>
      <c r="Q34" s="44"/>
      <c r="R34"/>
      <c r="S34"/>
      <c r="T34" s="20"/>
      <c r="U34"/>
      <c r="Y34"/>
    </row>
    <row r="35" ht="3.75" customHeight="1"/>
  </sheetData>
  <sheetProtection/>
  <mergeCells count="9">
    <mergeCell ref="M34:N34"/>
    <mergeCell ref="L18:M18"/>
    <mergeCell ref="L26:M26"/>
    <mergeCell ref="N1:R1"/>
    <mergeCell ref="C2:F2"/>
    <mergeCell ref="M32:N32"/>
    <mergeCell ref="A28:C28"/>
    <mergeCell ref="M30:N30"/>
    <mergeCell ref="L10:M10"/>
  </mergeCells>
  <conditionalFormatting sqref="F29">
    <cfRule type="expression" priority="15" dxfId="14" stopIfTrue="1">
      <formula>$F$28&lt;=$K$30</formula>
    </cfRule>
  </conditionalFormatting>
  <conditionalFormatting sqref="G29">
    <cfRule type="expression" priority="14" dxfId="14" stopIfTrue="1">
      <formula>$G$28&lt;=$K$30</formula>
    </cfRule>
  </conditionalFormatting>
  <conditionalFormatting sqref="H29">
    <cfRule type="expression" priority="13" dxfId="14" stopIfTrue="1">
      <formula>$H$28&lt;=$K$30</formula>
    </cfRule>
  </conditionalFormatting>
  <conditionalFormatting sqref="I29">
    <cfRule type="expression" priority="12" dxfId="14" stopIfTrue="1">
      <formula>$I$28&lt;=$K$30</formula>
    </cfRule>
  </conditionalFormatting>
  <conditionalFormatting sqref="J29">
    <cfRule type="expression" priority="11" dxfId="14" stopIfTrue="1">
      <formula>$J$28&lt;=$K$30</formula>
    </cfRule>
  </conditionalFormatting>
  <conditionalFormatting sqref="F31">
    <cfRule type="expression" priority="10" dxfId="14" stopIfTrue="1">
      <formula>$F$28&lt;=$K$32</formula>
    </cfRule>
  </conditionalFormatting>
  <conditionalFormatting sqref="G31">
    <cfRule type="expression" priority="9" dxfId="14" stopIfTrue="1">
      <formula>$G$28&lt;=$K$32</formula>
    </cfRule>
  </conditionalFormatting>
  <conditionalFormatting sqref="H31">
    <cfRule type="expression" priority="8" dxfId="14" stopIfTrue="1">
      <formula>$H$28&lt;=$K$32</formula>
    </cfRule>
  </conditionalFormatting>
  <conditionalFormatting sqref="I31">
    <cfRule type="expression" priority="7" dxfId="14" stopIfTrue="1">
      <formula>$I$28&lt;=$K$32</formula>
    </cfRule>
  </conditionalFormatting>
  <conditionalFormatting sqref="F33">
    <cfRule type="expression" priority="6" dxfId="14" stopIfTrue="1">
      <formula>$F$28&lt;=$K$34</formula>
    </cfRule>
  </conditionalFormatting>
  <conditionalFormatting sqref="G33">
    <cfRule type="expression" priority="5" dxfId="14" stopIfTrue="1">
      <formula>G$28&lt;=$K$34</formula>
    </cfRule>
  </conditionalFormatting>
  <conditionalFormatting sqref="H33">
    <cfRule type="expression" priority="4" dxfId="14" stopIfTrue="1">
      <formula>H$28&lt;=$K$34</formula>
    </cfRule>
  </conditionalFormatting>
  <conditionalFormatting sqref="I33:J33">
    <cfRule type="expression" priority="3" dxfId="14" stopIfTrue="1">
      <formula>J$28&lt;=$K$34</formula>
    </cfRule>
  </conditionalFormatting>
  <conditionalFormatting sqref="J31">
    <cfRule type="expression" priority="1" dxfId="14" stopIfTrue="1">
      <formula>J$28&lt;=$K$32</formula>
    </cfRule>
  </conditionalFormatting>
  <printOptions/>
  <pageMargins left="0.48" right="0.28" top="0.82" bottom="0.2" header="0.512" footer="0.3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endou</cp:lastModifiedBy>
  <cp:lastPrinted>2021-02-07T11:47:29Z</cp:lastPrinted>
  <dcterms:created xsi:type="dcterms:W3CDTF">1999-05-08T10:31:43Z</dcterms:created>
  <dcterms:modified xsi:type="dcterms:W3CDTF">2021-02-14T12:21:46Z</dcterms:modified>
  <cp:category/>
  <cp:version/>
  <cp:contentType/>
  <cp:contentStatus/>
</cp:coreProperties>
</file>